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gaorii/Dropbox (Jeffalytics)/Jeffalytics Team Folder/Agency Course/Production/Bonus-Downloadable/"/>
    </mc:Choice>
  </mc:AlternateContent>
  <bookViews>
    <workbookView xWindow="4660" yWindow="2060" windowWidth="24920" windowHeight="14420" tabRatio="500"/>
  </bookViews>
  <sheets>
    <sheet name="Instructions for filling out" sheetId="16" r:id="rId1"/>
    <sheet name="Hourly Consulting (Business)" sheetId="10" r:id="rId2"/>
    <sheet name="Project Consulting (Business)" sheetId="12" r:id="rId3"/>
    <sheet name="Monthly Retainer (Business)" sheetId="14" r:id="rId4"/>
    <sheet name="Monthly Retainer Annualized" sheetId="15" r:id="rId5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14" l="1"/>
  <c r="C14" i="12"/>
  <c r="C9" i="12"/>
  <c r="C16" i="12"/>
  <c r="F14" i="15"/>
  <c r="G9" i="15"/>
  <c r="G14" i="15"/>
  <c r="H9" i="15"/>
  <c r="H14" i="15"/>
  <c r="I9" i="15"/>
  <c r="I14" i="15"/>
  <c r="K9" i="15"/>
  <c r="L9" i="15"/>
  <c r="M9" i="15"/>
  <c r="M14" i="15"/>
  <c r="N9" i="15"/>
  <c r="N14" i="15"/>
  <c r="L14" i="15"/>
  <c r="K14" i="15"/>
  <c r="K11" i="15"/>
  <c r="K12" i="15"/>
  <c r="K17" i="15"/>
  <c r="L11" i="15"/>
  <c r="L12" i="15"/>
  <c r="L17" i="15"/>
  <c r="M11" i="15"/>
  <c r="M12" i="15"/>
  <c r="M17" i="15"/>
  <c r="N11" i="15"/>
  <c r="N12" i="15"/>
  <c r="N17" i="15"/>
  <c r="O17" i="15"/>
  <c r="K16" i="15"/>
  <c r="L16" i="15"/>
  <c r="M16" i="15"/>
  <c r="N16" i="15"/>
  <c r="O16" i="15"/>
  <c r="O18" i="15"/>
  <c r="K15" i="15"/>
  <c r="L15" i="15"/>
  <c r="M15" i="15"/>
  <c r="N15" i="15"/>
  <c r="O15" i="15"/>
  <c r="O19" i="15"/>
  <c r="K10" i="15"/>
  <c r="K8" i="15"/>
  <c r="L10" i="15"/>
  <c r="L8" i="15"/>
  <c r="M10" i="15"/>
  <c r="M8" i="15"/>
  <c r="N10" i="15"/>
  <c r="N8" i="15"/>
  <c r="O8" i="15"/>
  <c r="O20" i="15"/>
  <c r="O21" i="15"/>
  <c r="N18" i="15"/>
  <c r="N19" i="15"/>
  <c r="N20" i="15"/>
  <c r="N21" i="15"/>
  <c r="M18" i="15"/>
  <c r="M19" i="15"/>
  <c r="M20" i="15"/>
  <c r="M21" i="15"/>
  <c r="L18" i="15"/>
  <c r="L19" i="15"/>
  <c r="L20" i="15"/>
  <c r="L21" i="15"/>
  <c r="K18" i="15"/>
  <c r="K19" i="15"/>
  <c r="K20" i="15"/>
  <c r="K21" i="15"/>
  <c r="F10" i="15"/>
  <c r="F8" i="15"/>
  <c r="G10" i="15"/>
  <c r="G8" i="15"/>
  <c r="H10" i="15"/>
  <c r="H8" i="15"/>
  <c r="I10" i="15"/>
  <c r="I8" i="15"/>
  <c r="J8" i="15"/>
  <c r="F12" i="15"/>
  <c r="F17" i="15"/>
  <c r="G11" i="15"/>
  <c r="G12" i="15"/>
  <c r="G17" i="15"/>
  <c r="H11" i="15"/>
  <c r="H12" i="15"/>
  <c r="H17" i="15"/>
  <c r="I11" i="15"/>
  <c r="I12" i="15"/>
  <c r="I17" i="15"/>
  <c r="J17" i="15"/>
  <c r="F16" i="15"/>
  <c r="G16" i="15"/>
  <c r="H16" i="15"/>
  <c r="I16" i="15"/>
  <c r="J16" i="15"/>
  <c r="J18" i="15"/>
  <c r="F15" i="15"/>
  <c r="G15" i="15"/>
  <c r="H15" i="15"/>
  <c r="I15" i="15"/>
  <c r="J15" i="15"/>
  <c r="J19" i="15"/>
  <c r="J20" i="15"/>
  <c r="J21" i="15"/>
  <c r="G18" i="15"/>
  <c r="G19" i="15"/>
  <c r="G20" i="15"/>
  <c r="G21" i="15"/>
  <c r="H18" i="15"/>
  <c r="H19" i="15"/>
  <c r="H20" i="15"/>
  <c r="H21" i="15"/>
  <c r="I18" i="15"/>
  <c r="I19" i="15"/>
  <c r="I20" i="15"/>
  <c r="I21" i="15"/>
  <c r="F18" i="15"/>
  <c r="F19" i="15"/>
  <c r="F20" i="15"/>
  <c r="F21" i="15"/>
  <c r="O9" i="15"/>
  <c r="O14" i="15"/>
  <c r="O12" i="15"/>
  <c r="J14" i="15"/>
  <c r="J12" i="15"/>
  <c r="J9" i="15"/>
  <c r="C7" i="14"/>
  <c r="F12" i="14"/>
  <c r="C10" i="14"/>
  <c r="F16" i="14"/>
  <c r="C11" i="14"/>
  <c r="C12" i="14"/>
  <c r="C14" i="14"/>
  <c r="C9" i="14"/>
  <c r="F11" i="12"/>
  <c r="C10" i="12"/>
  <c r="F15" i="12"/>
  <c r="C11" i="12"/>
  <c r="C12" i="12"/>
  <c r="C7" i="12"/>
  <c r="C7" i="10"/>
  <c r="C8" i="10"/>
  <c r="C9" i="10"/>
  <c r="C11" i="10"/>
  <c r="C16" i="10"/>
  <c r="C12" i="10"/>
  <c r="F16" i="10"/>
  <c r="C13" i="10"/>
  <c r="C14" i="10"/>
</calcChain>
</file>

<file path=xl/sharedStrings.xml><?xml version="1.0" encoding="utf-8"?>
<sst xmlns="http://schemas.openxmlformats.org/spreadsheetml/2006/main" count="90" uniqueCount="61">
  <si>
    <t>Total billable hours</t>
  </si>
  <si>
    <t>Total overhead</t>
  </si>
  <si>
    <t>Total workable hours*</t>
  </si>
  <si>
    <t>Billable hours percent**</t>
  </si>
  <si>
    <t>**Total billable hours</t>
  </si>
  <si>
    <t>Weeks per year</t>
  </si>
  <si>
    <t>Hours Per Week</t>
  </si>
  <si>
    <t>Billable percent</t>
  </si>
  <si>
    <t>*8 hours a day X 50 weeks</t>
  </si>
  <si>
    <t>Average revenue per contract</t>
  </si>
  <si>
    <t>Total Overhead</t>
  </si>
  <si>
    <t>Business Overhead</t>
  </si>
  <si>
    <t>Per Employee Overhead</t>
  </si>
  <si>
    <t>Total Employees</t>
  </si>
  <si>
    <t>Average Employee Wage</t>
  </si>
  <si>
    <t>Target net income per year</t>
  </si>
  <si>
    <t xml:space="preserve">Income Per Employee </t>
  </si>
  <si>
    <t>Total Revenue</t>
  </si>
  <si>
    <t>Employee Cost</t>
  </si>
  <si>
    <t>Total net income</t>
  </si>
  <si>
    <t>Hourly consulting team</t>
  </si>
  <si>
    <t>Total projects needed for goal</t>
  </si>
  <si>
    <t>Contract Size</t>
  </si>
  <si>
    <t>Employee Salary</t>
  </si>
  <si>
    <t>Employee Expense</t>
  </si>
  <si>
    <t xml:space="preserve">Target Revenue </t>
  </si>
  <si>
    <t>Total employee wages</t>
  </si>
  <si>
    <t>Total expenses</t>
  </si>
  <si>
    <t>Project based agency</t>
  </si>
  <si>
    <t>Target net income</t>
  </si>
  <si>
    <t>Average hourly rate</t>
  </si>
  <si>
    <t>Monthly retainer based agency</t>
  </si>
  <si>
    <t>Total months per contract</t>
  </si>
  <si>
    <t>Monthly retainer based agency annualized</t>
  </si>
  <si>
    <t>Q1 year 1</t>
  </si>
  <si>
    <t>Q2 year 1</t>
  </si>
  <si>
    <t>Q3 year 1</t>
  </si>
  <si>
    <t>Q4 year 1</t>
  </si>
  <si>
    <t>Q1 year 2</t>
  </si>
  <si>
    <t>Q2 year 2</t>
  </si>
  <si>
    <t>Q3 year 2</t>
  </si>
  <si>
    <t>Q4 year 2</t>
  </si>
  <si>
    <t>Clients</t>
  </si>
  <si>
    <t>Avg client value</t>
  </si>
  <si>
    <t>Total Clients</t>
  </si>
  <si>
    <t>Quarterly Growth rate</t>
  </si>
  <si>
    <t>Quarterly Attrition Rate</t>
  </si>
  <si>
    <t>Clients Lost (Attrition)</t>
  </si>
  <si>
    <t>Quarterly Run Rate Projection</t>
  </si>
  <si>
    <t>Clients per employee</t>
  </si>
  <si>
    <t>Employee Overhead</t>
  </si>
  <si>
    <t>Year 1 Total</t>
  </si>
  <si>
    <t>Year 2 Total</t>
  </si>
  <si>
    <t>Total Employee Expense</t>
  </si>
  <si>
    <t>Total Expenses</t>
  </si>
  <si>
    <t>Net income %</t>
  </si>
  <si>
    <t>Instructions for use</t>
  </si>
  <si>
    <r>
      <t xml:space="preserve">You can see how each input affects your ability to reach target goals. For </t>
    </r>
    <r>
      <rPr>
        <b/>
        <sz val="16"/>
        <color theme="1"/>
        <rFont val="Calibri"/>
        <family val="2"/>
        <scheme val="minor"/>
      </rPr>
      <t>hourly rate</t>
    </r>
    <r>
      <rPr>
        <sz val="16"/>
        <color theme="1"/>
        <rFont val="Calibri"/>
        <family val="2"/>
        <scheme val="minor"/>
      </rPr>
      <t xml:space="preserve"> consulting, we help you understand what you must charge per hour to meet your income goals. For </t>
    </r>
    <r>
      <rPr>
        <b/>
        <sz val="16"/>
        <color theme="1"/>
        <rFont val="Calibri"/>
        <family val="2"/>
        <scheme val="minor"/>
      </rPr>
      <t>project consulting</t>
    </r>
    <r>
      <rPr>
        <sz val="16"/>
        <color theme="1"/>
        <rFont val="Calibri"/>
        <family val="2"/>
        <scheme val="minor"/>
      </rPr>
      <t xml:space="preserve">, we let you know how many clients you need to take on (and how much to charge them) to meet your goals. For </t>
    </r>
    <r>
      <rPr>
        <b/>
        <sz val="16"/>
        <color theme="1"/>
        <rFont val="Calibri"/>
        <family val="2"/>
        <scheme val="minor"/>
      </rPr>
      <t>monthly retainer</t>
    </r>
    <r>
      <rPr>
        <sz val="16"/>
        <color theme="1"/>
        <rFont val="Calibri"/>
        <family val="2"/>
        <scheme val="minor"/>
      </rPr>
      <t xml:space="preserve">, we show how many customers you will need paying you monthly in order to reach your income goals. 
If you examine the spreadsheet carefully, you will notice that any number </t>
    </r>
    <r>
      <rPr>
        <sz val="16"/>
        <color theme="9"/>
        <rFont val="Calibri (Body)"/>
      </rPr>
      <t>in the green area is a variable</t>
    </r>
    <r>
      <rPr>
        <sz val="16"/>
        <color theme="1"/>
        <rFont val="Calibri"/>
        <family val="2"/>
        <scheme val="minor"/>
      </rPr>
      <t xml:space="preserve">. This means you can change these numbers the spreadsheet will update accordingly. Enter your own numbers into the spreadsheet to make things match your income goals. 
</t>
    </r>
  </si>
  <si>
    <r>
      <t xml:space="preserve">Each business model has benefits and drawbacks, as we discussed in the free Agency Workshop provided by Jeffalytics. For a complete explanation of how to fill out this sheet, consider subscribing to the upcoming Agency Jumpstart Course. 
Email me at </t>
    </r>
    <r>
      <rPr>
        <b/>
        <sz val="16"/>
        <color theme="1"/>
        <rFont val="Calibri"/>
        <family val="2"/>
        <scheme val="minor"/>
      </rPr>
      <t>jeff@jeffalytics.com</t>
    </r>
    <r>
      <rPr>
        <sz val="16"/>
        <color theme="1"/>
        <rFont val="Calibri"/>
        <family val="2"/>
        <scheme val="minor"/>
      </rPr>
      <t xml:space="preserve"> if you have any troubles.</t>
    </r>
  </si>
  <si>
    <t xml:space="preserve">This workbook provides you with the ability to project your incomes using one of 3 agency business models. </t>
  </si>
  <si>
    <t xml:space="preserve">This spreadsheet was designed to be customized to fit your business situation and enter your business target income goals.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</si>
</sst>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&quot;$&quot;#,##0_);[Red]\(&quot;$&quot;#,##0\)"/>
    <numFmt numFmtId="165" formatCode="&quot;$&quot;#,##0.00_);[Red]\(&quot;$&quot;#,##0.0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&quot;$&quot;* #,##0_);_(&quot;$&quot;* \(#,##0\);_(&quot;$&quot;* &quot;-&quot;??_);_(@_)"/>
    <numFmt numFmtId="169" formatCode="0.0"/>
    <numFmt numFmtId="170" formatCode="_(* #,##0_);_(* \(#,##0\);_(* &quot;-&quot;??_);_(@_)"/>
    <numFmt numFmtId="171" formatCode="0.0%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9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color theme="9"/>
      <name val="Calibri"/>
      <family val="2"/>
      <scheme val="minor"/>
    </font>
    <font>
      <sz val="16"/>
      <color theme="9"/>
      <name val="Calibri (Body)"/>
    </font>
    <font>
      <b/>
      <sz val="15"/>
      <color rgb="FF4FB948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8">
    <xf numFmtId="0" fontId="0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horizontal="right" wrapText="1"/>
    </xf>
    <xf numFmtId="0" fontId="0" fillId="0" borderId="0" xfId="0" applyFont="1" applyAlignment="1">
      <alignment horizontal="left" wrapText="1"/>
    </xf>
    <xf numFmtId="0" fontId="0" fillId="2" borderId="0" xfId="0" applyFont="1" applyFill="1" applyAlignment="1">
      <alignment horizontal="left" wrapText="1"/>
    </xf>
    <xf numFmtId="0" fontId="0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left" wrapText="1"/>
    </xf>
    <xf numFmtId="164" fontId="0" fillId="2" borderId="0" xfId="0" applyNumberFormat="1" applyFont="1" applyFill="1" applyAlignment="1">
      <alignment horizontal="right" wrapText="1"/>
    </xf>
    <xf numFmtId="9" fontId="0" fillId="2" borderId="0" xfId="0" applyNumberFormat="1" applyFont="1" applyFill="1" applyAlignment="1">
      <alignment horizontal="right" wrapText="1"/>
    </xf>
    <xf numFmtId="168" fontId="0" fillId="2" borderId="0" xfId="0" applyNumberFormat="1" applyFont="1" applyFill="1" applyAlignment="1">
      <alignment horizontal="right" wrapText="1"/>
    </xf>
    <xf numFmtId="169" fontId="0" fillId="2" borderId="0" xfId="0" applyNumberFormat="1" applyFont="1" applyFill="1" applyAlignment="1">
      <alignment horizontal="right" wrapText="1"/>
    </xf>
    <xf numFmtId="164" fontId="0" fillId="2" borderId="0" xfId="0" applyNumberFormat="1" applyFont="1" applyFill="1" applyAlignment="1">
      <alignment horizontal="right" vertical="center" wrapText="1"/>
    </xf>
    <xf numFmtId="167" fontId="0" fillId="2" borderId="0" xfId="1" applyFont="1" applyFill="1" applyAlignment="1">
      <alignment horizontal="right" wrapText="1"/>
    </xf>
    <xf numFmtId="167" fontId="0" fillId="2" borderId="0" xfId="0" applyNumberFormat="1" applyFont="1" applyFill="1" applyAlignment="1">
      <alignment horizontal="right" wrapText="1"/>
    </xf>
    <xf numFmtId="2" fontId="0" fillId="2" borderId="0" xfId="0" applyNumberFormat="1" applyFont="1" applyFill="1" applyAlignment="1">
      <alignment horizontal="right" wrapText="1"/>
    </xf>
    <xf numFmtId="0" fontId="0" fillId="2" borderId="0" xfId="0" applyFont="1" applyFill="1" applyAlignment="1">
      <alignment horizontal="right" vertical="center" wrapText="1"/>
    </xf>
    <xf numFmtId="168" fontId="0" fillId="2" borderId="0" xfId="2" applyNumberFormat="1" applyFont="1" applyFill="1" applyAlignment="1">
      <alignment horizontal="right" wrapText="1"/>
    </xf>
    <xf numFmtId="0" fontId="0" fillId="3" borderId="0" xfId="0" applyFont="1" applyFill="1" applyAlignment="1">
      <alignment horizontal="right" wrapText="1"/>
    </xf>
    <xf numFmtId="0" fontId="7" fillId="3" borderId="0" xfId="0" applyFont="1" applyFill="1" applyAlignment="1">
      <alignment horizontal="right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164" fontId="7" fillId="2" borderId="2" xfId="0" applyNumberFormat="1" applyFont="1" applyFill="1" applyBorder="1" applyAlignment="1">
      <alignment horizontal="right" wrapText="1"/>
    </xf>
    <xf numFmtId="9" fontId="7" fillId="2" borderId="2" xfId="0" applyNumberFormat="1" applyFont="1" applyFill="1" applyBorder="1" applyAlignment="1">
      <alignment horizontal="right" wrapText="1"/>
    </xf>
    <xf numFmtId="9" fontId="6" fillId="2" borderId="1" xfId="0" applyNumberFormat="1" applyFont="1" applyFill="1" applyBorder="1" applyAlignment="1">
      <alignment horizontal="left" wrapText="1"/>
    </xf>
    <xf numFmtId="0" fontId="6" fillId="2" borderId="3" xfId="0" applyFont="1" applyFill="1" applyBorder="1"/>
    <xf numFmtId="165" fontId="6" fillId="2" borderId="4" xfId="0" applyNumberFormat="1" applyFont="1" applyFill="1" applyBorder="1" applyAlignment="1">
      <alignment horizontal="right" wrapText="1"/>
    </xf>
    <xf numFmtId="9" fontId="7" fillId="3" borderId="0" xfId="3" applyFont="1" applyFill="1" applyAlignment="1">
      <alignment horizontal="right" wrapText="1"/>
    </xf>
    <xf numFmtId="164" fontId="7" fillId="3" borderId="0" xfId="0" applyNumberFormat="1" applyFont="1" applyFill="1" applyAlignment="1">
      <alignment horizontal="right" wrapText="1"/>
    </xf>
    <xf numFmtId="164" fontId="0" fillId="2" borderId="0" xfId="0" applyNumberFormat="1" applyFont="1" applyFill="1" applyAlignment="1">
      <alignment horizontal="left" vertical="center" wrapText="1"/>
    </xf>
    <xf numFmtId="0" fontId="5" fillId="3" borderId="0" xfId="0" applyFont="1" applyFill="1" applyAlignment="1">
      <alignment horizontal="right" wrapText="1"/>
    </xf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right" vertical="center" wrapText="1"/>
    </xf>
    <xf numFmtId="0" fontId="5" fillId="3" borderId="0" xfId="0" applyFont="1" applyFill="1" applyAlignment="1">
      <alignment horizontal="left" vertical="center" wrapText="1"/>
    </xf>
    <xf numFmtId="9" fontId="5" fillId="3" borderId="0" xfId="0" applyNumberFormat="1" applyFont="1" applyFill="1" applyAlignment="1">
      <alignment horizontal="right" wrapText="1"/>
    </xf>
    <xf numFmtId="9" fontId="5" fillId="3" borderId="0" xfId="0" applyNumberFormat="1" applyFont="1" applyFill="1" applyAlignment="1">
      <alignment horizontal="right" vertical="center" wrapText="1"/>
    </xf>
    <xf numFmtId="164" fontId="4" fillId="2" borderId="0" xfId="0" applyNumberFormat="1" applyFont="1" applyFill="1" applyAlignment="1">
      <alignment horizontal="right" wrapText="1"/>
    </xf>
    <xf numFmtId="0" fontId="0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right" wrapText="1"/>
    </xf>
    <xf numFmtId="0" fontId="8" fillId="3" borderId="6" xfId="0" applyFont="1" applyFill="1" applyBorder="1" applyAlignment="1">
      <alignment horizontal="right" wrapText="1"/>
    </xf>
    <xf numFmtId="0" fontId="9" fillId="3" borderId="5" xfId="0" applyFont="1" applyFill="1" applyBorder="1" applyAlignment="1">
      <alignment horizontal="left" vertical="center" wrapText="1"/>
    </xf>
    <xf numFmtId="170" fontId="7" fillId="2" borderId="2" xfId="1" applyNumberFormat="1" applyFont="1" applyFill="1" applyBorder="1" applyAlignment="1">
      <alignment horizontal="right" wrapText="1"/>
    </xf>
    <xf numFmtId="170" fontId="6" fillId="2" borderId="4" xfId="1" applyNumberFormat="1" applyFont="1" applyFill="1" applyBorder="1" applyAlignment="1">
      <alignment horizontal="right" wrapText="1"/>
    </xf>
    <xf numFmtId="170" fontId="7" fillId="3" borderId="0" xfId="1" applyNumberFormat="1" applyFont="1" applyFill="1" applyAlignment="1">
      <alignment horizontal="right" wrapText="1"/>
    </xf>
    <xf numFmtId="0" fontId="0" fillId="2" borderId="0" xfId="0" applyFont="1" applyFill="1" applyAlignment="1">
      <alignment horizontal="right" wrapText="1"/>
    </xf>
    <xf numFmtId="0" fontId="7" fillId="3" borderId="1" xfId="0" applyFont="1" applyFill="1" applyBorder="1" applyAlignment="1">
      <alignment horizontal="right" wrapText="1"/>
    </xf>
    <xf numFmtId="164" fontId="7" fillId="3" borderId="2" xfId="0" applyNumberFormat="1" applyFont="1" applyFill="1" applyBorder="1" applyAlignment="1">
      <alignment horizontal="right" wrapText="1"/>
    </xf>
    <xf numFmtId="9" fontId="7" fillId="3" borderId="2" xfId="0" applyNumberFormat="1" applyFont="1" applyFill="1" applyBorder="1" applyAlignment="1">
      <alignment horizontal="right" wrapText="1"/>
    </xf>
    <xf numFmtId="170" fontId="7" fillId="3" borderId="2" xfId="1" applyNumberFormat="1" applyFont="1" applyFill="1" applyBorder="1" applyAlignment="1">
      <alignment horizontal="right" wrapText="1"/>
    </xf>
    <xf numFmtId="0" fontId="0" fillId="3" borderId="1" xfId="0" applyFont="1" applyFill="1" applyBorder="1" applyAlignment="1">
      <alignment horizontal="right" wrapText="1"/>
    </xf>
    <xf numFmtId="0" fontId="0" fillId="3" borderId="2" xfId="0" applyFont="1" applyFill="1" applyBorder="1" applyAlignment="1">
      <alignment horizontal="right" wrapText="1"/>
    </xf>
    <xf numFmtId="0" fontId="7" fillId="3" borderId="3" xfId="0" applyFont="1" applyFill="1" applyBorder="1" applyAlignment="1">
      <alignment horizontal="right" wrapText="1"/>
    </xf>
    <xf numFmtId="164" fontId="7" fillId="3" borderId="4" xfId="0" applyNumberFormat="1" applyFont="1" applyFill="1" applyBorder="1" applyAlignment="1">
      <alignment horizontal="right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7" fillId="2" borderId="1" xfId="0" applyFont="1" applyFill="1" applyBorder="1"/>
    <xf numFmtId="0" fontId="7" fillId="2" borderId="0" xfId="0" applyFont="1" applyFill="1" applyBorder="1" applyAlignment="1">
      <alignment horizontal="right" wrapText="1"/>
    </xf>
    <xf numFmtId="164" fontId="7" fillId="2" borderId="0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right" wrapText="1"/>
    </xf>
    <xf numFmtId="168" fontId="7" fillId="2" borderId="0" xfId="2" applyNumberFormat="1" applyFont="1" applyFill="1" applyBorder="1"/>
    <xf numFmtId="169" fontId="7" fillId="2" borderId="0" xfId="0" applyNumberFormat="1" applyFont="1" applyFill="1" applyBorder="1"/>
    <xf numFmtId="1" fontId="7" fillId="2" borderId="0" xfId="0" applyNumberFormat="1" applyFont="1" applyFill="1" applyBorder="1"/>
    <xf numFmtId="0" fontId="6" fillId="2" borderId="5" xfId="0" applyFont="1" applyFill="1" applyBorder="1"/>
    <xf numFmtId="0" fontId="6" fillId="2" borderId="8" xfId="0" applyFont="1" applyFill="1" applyBorder="1"/>
    <xf numFmtId="0" fontId="6" fillId="3" borderId="7" xfId="0" applyFont="1" applyFill="1" applyBorder="1"/>
    <xf numFmtId="168" fontId="7" fillId="3" borderId="13" xfId="2" applyNumberFormat="1" applyFont="1" applyFill="1" applyBorder="1"/>
    <xf numFmtId="1" fontId="7" fillId="3" borderId="13" xfId="0" applyNumberFormat="1" applyFont="1" applyFill="1" applyBorder="1"/>
    <xf numFmtId="169" fontId="7" fillId="3" borderId="13" xfId="0" applyNumberFormat="1" applyFont="1" applyFill="1" applyBorder="1"/>
    <xf numFmtId="0" fontId="7" fillId="3" borderId="13" xfId="0" applyFont="1" applyFill="1" applyBorder="1" applyAlignment="1">
      <alignment horizontal="right" wrapText="1"/>
    </xf>
    <xf numFmtId="164" fontId="7" fillId="3" borderId="13" xfId="0" applyNumberFormat="1" applyFont="1" applyFill="1" applyBorder="1" applyAlignment="1">
      <alignment horizontal="right" wrapText="1"/>
    </xf>
    <xf numFmtId="0" fontId="7" fillId="3" borderId="13" xfId="0" applyFont="1" applyFill="1" applyBorder="1"/>
    <xf numFmtId="170" fontId="7" fillId="3" borderId="13" xfId="1" applyNumberFormat="1" applyFont="1" applyFill="1" applyBorder="1" applyAlignment="1">
      <alignment horizontal="right" wrapText="1"/>
    </xf>
    <xf numFmtId="168" fontId="7" fillId="2" borderId="0" xfId="0" applyNumberFormat="1" applyFont="1" applyFill="1" applyBorder="1" applyAlignment="1">
      <alignment horizontal="right" wrapText="1"/>
    </xf>
    <xf numFmtId="168" fontId="7" fillId="2" borderId="9" xfId="2" applyNumberFormat="1" applyFont="1" applyFill="1" applyBorder="1"/>
    <xf numFmtId="168" fontId="7" fillId="2" borderId="10" xfId="2" applyNumberFormat="1" applyFont="1" applyFill="1" applyBorder="1"/>
    <xf numFmtId="168" fontId="7" fillId="3" borderId="12" xfId="2" applyNumberFormat="1" applyFont="1" applyFill="1" applyBorder="1"/>
    <xf numFmtId="1" fontId="7" fillId="2" borderId="1" xfId="0" applyNumberFormat="1" applyFont="1" applyFill="1" applyBorder="1"/>
    <xf numFmtId="168" fontId="7" fillId="2" borderId="1" xfId="2" applyNumberFormat="1" applyFont="1" applyFill="1" applyBorder="1"/>
    <xf numFmtId="169" fontId="7" fillId="2" borderId="1" xfId="0" applyNumberFormat="1" applyFont="1" applyFill="1" applyBorder="1"/>
    <xf numFmtId="164" fontId="7" fillId="2" borderId="1" xfId="0" applyNumberFormat="1" applyFont="1" applyFill="1" applyBorder="1" applyAlignment="1">
      <alignment horizontal="right" wrapText="1"/>
    </xf>
    <xf numFmtId="171" fontId="7" fillId="3" borderId="14" xfId="3" applyNumberFormat="1" applyFont="1" applyFill="1" applyBorder="1" applyAlignment="1">
      <alignment horizontal="right" wrapText="1"/>
    </xf>
    <xf numFmtId="0" fontId="6" fillId="2" borderId="12" xfId="0" applyFont="1" applyFill="1" applyBorder="1"/>
    <xf numFmtId="0" fontId="6" fillId="2" borderId="13" xfId="0" applyFont="1" applyFill="1" applyBorder="1"/>
    <xf numFmtId="0" fontId="6" fillId="2" borderId="13" xfId="0" applyFont="1" applyFill="1" applyBorder="1" applyAlignment="1">
      <alignment horizontal="left" wrapText="1"/>
    </xf>
    <xf numFmtId="0" fontId="6" fillId="2" borderId="14" xfId="0" applyFont="1" applyFill="1" applyBorder="1" applyAlignment="1">
      <alignment horizontal="left" wrapText="1"/>
    </xf>
    <xf numFmtId="171" fontId="7" fillId="2" borderId="3" xfId="3" applyNumberFormat="1" applyFont="1" applyFill="1" applyBorder="1" applyAlignment="1">
      <alignment horizontal="right" vertical="center" wrapText="1"/>
    </xf>
    <xf numFmtId="171" fontId="7" fillId="2" borderId="11" xfId="3" applyNumberFormat="1" applyFont="1" applyFill="1" applyBorder="1" applyAlignment="1">
      <alignment horizontal="right" vertical="center" wrapText="1"/>
    </xf>
    <xf numFmtId="168" fontId="7" fillId="3" borderId="13" xfId="0" applyNumberFormat="1" applyFont="1" applyFill="1" applyBorder="1" applyAlignment="1">
      <alignment horizontal="right" wrapText="1"/>
    </xf>
    <xf numFmtId="0" fontId="0" fillId="2" borderId="0" xfId="0" applyFont="1" applyFill="1" applyAlignment="1">
      <alignment horizontal="right" wrapText="1"/>
    </xf>
    <xf numFmtId="0" fontId="0" fillId="2" borderId="0" xfId="0" applyFont="1" applyFill="1" applyAlignment="1">
      <alignment horizontal="right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164" fontId="0" fillId="2" borderId="0" xfId="0" applyNumberFormat="1" applyFont="1" applyFill="1" applyBorder="1" applyAlignment="1">
      <alignment horizontal="right" wrapText="1"/>
    </xf>
    <xf numFmtId="170" fontId="7" fillId="2" borderId="0" xfId="5" applyNumberFormat="1" applyFont="1" applyFill="1" applyBorder="1" applyAlignment="1">
      <alignment horizontal="right" wrapText="1"/>
    </xf>
    <xf numFmtId="0" fontId="11" fillId="2" borderId="0" xfId="0" applyFont="1" applyFill="1" applyBorder="1" applyAlignment="1">
      <alignment horizontal="right" wrapText="1"/>
    </xf>
    <xf numFmtId="9" fontId="7" fillId="2" borderId="0" xfId="6" applyFont="1" applyFill="1" applyBorder="1" applyAlignment="1">
      <alignment horizontal="right" wrapText="1"/>
    </xf>
    <xf numFmtId="9" fontId="0" fillId="2" borderId="0" xfId="0" applyNumberFormat="1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left" vertical="top" wrapText="1"/>
    </xf>
    <xf numFmtId="168" fontId="0" fillId="2" borderId="0" xfId="0" applyNumberFormat="1" applyFont="1" applyFill="1" applyBorder="1" applyAlignment="1">
      <alignment horizontal="right" wrapText="1"/>
    </xf>
    <xf numFmtId="167" fontId="0" fillId="2" borderId="0" xfId="5" applyFont="1" applyFill="1" applyAlignment="1">
      <alignment horizontal="right" wrapText="1"/>
    </xf>
    <xf numFmtId="2" fontId="0" fillId="2" borderId="0" xfId="0" applyNumberFormat="1" applyFont="1" applyFill="1" applyBorder="1" applyAlignment="1">
      <alignment horizontal="right" wrapText="1"/>
    </xf>
    <xf numFmtId="0" fontId="0" fillId="2" borderId="0" xfId="0" applyFont="1" applyFill="1" applyBorder="1" applyAlignment="1">
      <alignment horizontal="right" vertical="center" wrapText="1"/>
    </xf>
    <xf numFmtId="164" fontId="0" fillId="2" borderId="0" xfId="0" applyNumberFormat="1" applyFont="1" applyFill="1" applyBorder="1" applyAlignment="1">
      <alignment horizontal="left" vertical="center" wrapText="1"/>
    </xf>
    <xf numFmtId="168" fontId="0" fillId="2" borderId="0" xfId="7" applyNumberFormat="1" applyFont="1" applyFill="1" applyAlignment="1">
      <alignment horizontal="right" wrapText="1"/>
    </xf>
    <xf numFmtId="0" fontId="13" fillId="2" borderId="0" xfId="0" applyFont="1" applyFill="1" applyBorder="1" applyAlignment="1">
      <alignment horizontal="right" wrapText="1"/>
    </xf>
    <xf numFmtId="0" fontId="10" fillId="0" borderId="0" xfId="4"/>
  </cellXfs>
  <cellStyles count="8">
    <cellStyle name="Comma" xfId="1" builtinId="3"/>
    <cellStyle name="Comma 2" xfId="5"/>
    <cellStyle name="Currency" xfId="2" builtinId="4"/>
    <cellStyle name="Currency 2" xfId="7"/>
    <cellStyle name="Hyperlink" xfId="4" builtinId="8"/>
    <cellStyle name="Normal" xfId="0" builtinId="0"/>
    <cellStyle name="Percent" xfId="3" builtinId="5"/>
    <cellStyle name="Percent 2" xfId="6"/>
  </cellStyles>
  <dxfs count="10">
    <dxf>
      <border diagonalUp="0" diagonalDown="0">
        <left/>
        <right/>
        <top/>
        <bottom/>
        <vertical/>
        <horizontal/>
      </border>
    </dxf>
    <dxf>
      <border diagonalUp="1">
        <top/>
        <bottom/>
        <diagonal style="thin">
          <color auto="1"/>
        </diagonal>
      </border>
    </dxf>
    <dxf>
      <border>
        <top/>
        <bottom/>
      </border>
    </dxf>
    <dxf>
      <fill>
        <patternFill patternType="solid">
          <fgColor theme="0" tint="-4.9989318521683403E-2"/>
          <bgColor theme="0" tint="-0.14996795556505021"/>
        </patternFill>
      </fill>
    </dxf>
    <dxf>
      <fill>
        <patternFill patternType="solid">
          <fgColor theme="0" tint="-4.9989318521683403E-2"/>
          <bgColor theme="0" tint="-0.149967955565050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color theme="1"/>
      </font>
      <border>
        <top/>
        <bottom/>
      </border>
    </dxf>
  </dxfs>
  <tableStyles count="4" defaultTableStyle="TableStyleMedium9" defaultPivotStyle="PivotStyleMedium7">
    <tableStyle name="JEFFALYTICS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Table Style 1" pivot="0" count="1">
      <tableStyleElement type="firstRowStripe" dxfId="2"/>
    </tableStyle>
    <tableStyle name="Table Style 2" pivot="0" count="1">
      <tableStyleElement type="headerRow" dxfId="1"/>
    </tableStyle>
    <tableStyle name="Table Style 3" pivot="0" count="1">
      <tableStyleElement type="headerRow" dxfId="0"/>
    </tableStyle>
  </tableStyles>
  <colors>
    <mruColors>
      <color rgb="FF4FB948"/>
      <color rgb="FF0C76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174535</xdr:colOff>
      <xdr:row>0</xdr:row>
      <xdr:rowOff>76441</xdr:rowOff>
    </xdr:from>
    <xdr:to>
      <xdr:col>1</xdr:col>
      <xdr:colOff>2562861</xdr:colOff>
      <xdr:row>2</xdr:row>
      <xdr:rowOff>147352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335" y="76441"/>
          <a:ext cx="2388326" cy="4773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174535</xdr:colOff>
      <xdr:row>0</xdr:row>
      <xdr:rowOff>76441</xdr:rowOff>
    </xdr:from>
    <xdr:to>
      <xdr:col>1</xdr:col>
      <xdr:colOff>2562861</xdr:colOff>
      <xdr:row>2</xdr:row>
      <xdr:rowOff>147352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335" y="76441"/>
          <a:ext cx="2388326" cy="4773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174535</xdr:colOff>
      <xdr:row>0</xdr:row>
      <xdr:rowOff>76441</xdr:rowOff>
    </xdr:from>
    <xdr:to>
      <xdr:col>1</xdr:col>
      <xdr:colOff>2562861</xdr:colOff>
      <xdr:row>2</xdr:row>
      <xdr:rowOff>147352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335" y="76441"/>
          <a:ext cx="2388326" cy="4773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174535</xdr:colOff>
      <xdr:row>0</xdr:row>
      <xdr:rowOff>76441</xdr:rowOff>
    </xdr:from>
    <xdr:to>
      <xdr:col>1</xdr:col>
      <xdr:colOff>2562861</xdr:colOff>
      <xdr:row>2</xdr:row>
      <xdr:rowOff>147352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335" y="76441"/>
          <a:ext cx="2388326" cy="4773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174535</xdr:colOff>
      <xdr:row>0</xdr:row>
      <xdr:rowOff>76441</xdr:rowOff>
    </xdr:from>
    <xdr:to>
      <xdr:col>1</xdr:col>
      <xdr:colOff>2562861</xdr:colOff>
      <xdr:row>2</xdr:row>
      <xdr:rowOff>147352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335" y="76441"/>
          <a:ext cx="2388326" cy="477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6"/>
  <sheetViews>
    <sheetView tabSelected="1" workbookViewId="0">
      <selection activeCell="D6" sqref="D6"/>
    </sheetView>
  </sheetViews>
  <sheetFormatPr baseColWidth="10" defaultColWidth="11.1640625" defaultRowHeight="16" x14ac:dyDescent="0.2"/>
  <cols>
    <col min="1" max="1" width="4" style="91" customWidth="1"/>
    <col min="2" max="2" width="77" style="3" customWidth="1"/>
    <col min="3" max="3" width="7" style="2" customWidth="1"/>
    <col min="4" max="4" width="50.6640625" style="2" customWidth="1"/>
    <col min="5" max="5" width="33.5" style="2" customWidth="1"/>
    <col min="6" max="6" width="11.83203125" style="2" bestFit="1" customWidth="1"/>
    <col min="7" max="7" width="35.1640625" style="2" bestFit="1" customWidth="1"/>
    <col min="8" max="9" width="11.1640625" style="2"/>
    <col min="10" max="10" width="40.33203125" style="2" bestFit="1" customWidth="1"/>
    <col min="11" max="11" width="8.83203125" style="2" bestFit="1" customWidth="1"/>
    <col min="12" max="14" width="11.1640625" style="2"/>
    <col min="15" max="15" width="13.6640625" style="2" bestFit="1" customWidth="1"/>
    <col min="16" max="16" width="13.6640625" style="2" customWidth="1"/>
    <col min="17" max="19" width="12.6640625" style="2" bestFit="1" customWidth="1"/>
    <col min="20" max="20" width="13.83203125" style="2" bestFit="1" customWidth="1"/>
    <col min="21" max="16384" width="11.1640625" style="2"/>
  </cols>
  <sheetData>
    <row r="1" spans="1:51" s="33" customFormat="1" x14ac:dyDescent="0.2">
      <c r="B1" s="34"/>
    </row>
    <row r="2" spans="1:51" s="33" customFormat="1" x14ac:dyDescent="0.2">
      <c r="B2" s="34"/>
      <c r="N2" s="37"/>
    </row>
    <row r="3" spans="1:51" s="35" customFormat="1" x14ac:dyDescent="0.2">
      <c r="B3" s="36"/>
      <c r="C3" s="33"/>
      <c r="N3" s="38"/>
    </row>
    <row r="4" spans="1:51" x14ac:dyDescent="0.2">
      <c r="A4" s="41"/>
      <c r="B4" s="40"/>
      <c r="C4" s="41"/>
      <c r="D4" s="41"/>
      <c r="E4" s="41"/>
      <c r="F4" s="41"/>
      <c r="G4" s="4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</row>
    <row r="5" spans="1:51" ht="21" x14ac:dyDescent="0.25">
      <c r="A5" s="41"/>
      <c r="B5" s="95" t="s">
        <v>56</v>
      </c>
      <c r="C5" s="96"/>
      <c r="D5" s="97"/>
      <c r="E5" s="98"/>
      <c r="F5" s="41"/>
      <c r="G5" s="98"/>
      <c r="H5" s="91"/>
      <c r="I5" s="91"/>
      <c r="J5" s="91"/>
      <c r="K5" s="92"/>
      <c r="L5" s="92"/>
      <c r="M5" s="92"/>
      <c r="N5" s="92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</row>
    <row r="6" spans="1:51" ht="21" x14ac:dyDescent="0.25">
      <c r="A6" s="41"/>
      <c r="B6" s="99"/>
      <c r="C6" s="60"/>
      <c r="D6" s="91"/>
      <c r="E6" s="59"/>
      <c r="F6" s="60"/>
      <c r="G6" s="4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</row>
    <row r="7" spans="1:51" ht="42" x14ac:dyDescent="0.25">
      <c r="A7" s="41"/>
      <c r="B7" s="100" t="s">
        <v>59</v>
      </c>
      <c r="C7" s="60"/>
      <c r="D7" s="114"/>
      <c r="E7" s="41"/>
      <c r="F7" s="101"/>
      <c r="G7" s="41"/>
      <c r="H7" s="9"/>
      <c r="I7" s="9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7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</row>
    <row r="8" spans="1:51" ht="21" x14ac:dyDescent="0.25">
      <c r="A8" s="41"/>
      <c r="B8" s="100"/>
      <c r="C8" s="102"/>
      <c r="D8" s="103"/>
      <c r="E8" s="59"/>
      <c r="F8" s="59"/>
      <c r="G8" s="41"/>
      <c r="H8" s="9"/>
      <c r="I8" s="9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7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</row>
    <row r="9" spans="1:51" ht="42" x14ac:dyDescent="0.25">
      <c r="A9" s="41"/>
      <c r="B9" s="100" t="s">
        <v>60</v>
      </c>
      <c r="C9" s="104"/>
      <c r="D9"/>
      <c r="E9" s="59"/>
      <c r="F9" s="59"/>
      <c r="G9" s="41"/>
      <c r="H9" s="9"/>
      <c r="I9" s="9"/>
      <c r="J9" s="91"/>
      <c r="K9" s="9"/>
      <c r="L9" s="9"/>
      <c r="M9" s="9"/>
      <c r="N9" s="9"/>
      <c r="O9" s="9"/>
      <c r="P9" s="9"/>
      <c r="Q9" s="9"/>
      <c r="R9" s="9"/>
      <c r="S9" s="9"/>
      <c r="T9" s="9"/>
      <c r="U9" s="7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</row>
    <row r="10" spans="1:51" ht="21" x14ac:dyDescent="0.25">
      <c r="A10" s="41"/>
      <c r="B10" s="100"/>
      <c r="C10" s="102"/>
      <c r="D10" s="113"/>
      <c r="E10" s="59"/>
      <c r="F10" s="104"/>
      <c r="G10" s="105"/>
      <c r="H10" s="11"/>
      <c r="I10" s="11"/>
      <c r="J10" s="91"/>
      <c r="K10" s="12"/>
      <c r="L10" s="12"/>
      <c r="M10" s="12"/>
      <c r="N10" s="12"/>
      <c r="O10" s="91"/>
      <c r="P10" s="91"/>
      <c r="Q10" s="12"/>
      <c r="R10" s="12"/>
      <c r="S10" s="12"/>
      <c r="T10" s="12"/>
      <c r="U10" s="7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</row>
    <row r="11" spans="1:51" ht="296" customHeight="1" x14ac:dyDescent="0.25">
      <c r="A11" s="41"/>
      <c r="B11" s="106" t="s">
        <v>57</v>
      </c>
      <c r="C11" s="60"/>
      <c r="D11"/>
      <c r="E11" s="105"/>
      <c r="F11" s="107"/>
      <c r="G11" s="41"/>
      <c r="H11" s="13"/>
      <c r="I11" s="13"/>
      <c r="J11" s="91"/>
      <c r="K11" s="91"/>
      <c r="L11" s="108"/>
      <c r="M11" s="108"/>
      <c r="N11" s="108"/>
      <c r="O11" s="91"/>
      <c r="P11" s="91"/>
      <c r="Q11" s="108"/>
      <c r="R11" s="108"/>
      <c r="S11" s="108"/>
      <c r="T11" s="108"/>
      <c r="U11" s="7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</row>
    <row r="12" spans="1:51" ht="126" x14ac:dyDescent="0.25">
      <c r="A12" s="41"/>
      <c r="B12" s="100" t="s">
        <v>58</v>
      </c>
      <c r="C12" s="75"/>
      <c r="D12" s="41"/>
      <c r="E12" s="59"/>
      <c r="F12" s="60"/>
      <c r="G12" s="41"/>
      <c r="H12" s="13"/>
      <c r="I12" s="13"/>
      <c r="J12" s="91"/>
      <c r="K12" s="91"/>
      <c r="L12" s="108"/>
      <c r="M12" s="108"/>
      <c r="N12" s="108"/>
      <c r="O12" s="91"/>
      <c r="P12" s="91"/>
      <c r="Q12" s="108"/>
      <c r="R12" s="108"/>
      <c r="S12" s="108"/>
      <c r="T12" s="108"/>
      <c r="U12" s="7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</row>
    <row r="13" spans="1:51" ht="21" x14ac:dyDescent="0.25">
      <c r="A13" s="41"/>
      <c r="B13" s="99"/>
      <c r="C13" s="60"/>
      <c r="E13" s="59"/>
      <c r="F13" s="60"/>
      <c r="G13" s="41"/>
      <c r="H13" s="13"/>
      <c r="I13" s="13"/>
      <c r="J13" s="91"/>
      <c r="K13" s="91"/>
      <c r="L13" s="15"/>
      <c r="M13" s="15"/>
      <c r="N13" s="15"/>
      <c r="O13" s="91"/>
      <c r="P13" s="91"/>
      <c r="Q13" s="15"/>
      <c r="R13" s="15"/>
      <c r="S13" s="15"/>
      <c r="T13" s="15"/>
      <c r="U13" s="7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</row>
    <row r="14" spans="1:51" ht="21" x14ac:dyDescent="0.25">
      <c r="A14" s="41"/>
      <c r="B14" s="99"/>
      <c r="C14" s="60"/>
      <c r="D14" s="41"/>
      <c r="E14" s="41"/>
      <c r="F14" s="101"/>
      <c r="G14" s="41"/>
      <c r="H14" s="91"/>
      <c r="I14" s="91"/>
      <c r="J14" s="91"/>
      <c r="K14" s="9"/>
      <c r="L14" s="9"/>
      <c r="M14" s="9"/>
      <c r="N14" s="9"/>
      <c r="O14" s="9"/>
      <c r="P14" s="9"/>
      <c r="Q14" s="9"/>
      <c r="R14" s="9"/>
      <c r="S14" s="9"/>
      <c r="T14" s="9"/>
      <c r="U14" s="39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</row>
    <row r="15" spans="1:51" ht="21" x14ac:dyDescent="0.25">
      <c r="A15" s="41"/>
      <c r="B15" s="99"/>
      <c r="C15" s="60"/>
      <c r="D15" s="41"/>
      <c r="E15" s="41"/>
      <c r="F15" s="41"/>
      <c r="G15" s="4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</row>
    <row r="16" spans="1:51" ht="21" x14ac:dyDescent="0.25">
      <c r="A16" s="41"/>
      <c r="B16" s="99"/>
      <c r="C16" s="60"/>
      <c r="D16" s="41"/>
      <c r="E16" s="41"/>
      <c r="F16" s="41"/>
      <c r="G16" s="4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</row>
    <row r="17" spans="1:51" ht="21" x14ac:dyDescent="0.25">
      <c r="A17" s="41"/>
      <c r="B17" s="99"/>
      <c r="C17" s="59"/>
      <c r="D17" s="41"/>
      <c r="E17" s="41"/>
      <c r="F17" s="109"/>
      <c r="G17" s="41"/>
      <c r="H17" s="16"/>
      <c r="I17" s="16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</row>
    <row r="18" spans="1:51" s="1" customFormat="1" ht="21" x14ac:dyDescent="0.25">
      <c r="A18" s="110"/>
      <c r="B18" s="99"/>
      <c r="C18" s="59"/>
      <c r="D18" s="110"/>
      <c r="E18" s="110"/>
      <c r="F18" s="110"/>
      <c r="G18" s="110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</row>
    <row r="19" spans="1:51" s="1" customFormat="1" ht="21" x14ac:dyDescent="0.25">
      <c r="A19" s="17"/>
      <c r="B19" s="99"/>
      <c r="C19" s="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</row>
    <row r="20" spans="1:51" s="1" customFormat="1" ht="21" x14ac:dyDescent="0.25">
      <c r="A20" s="17"/>
      <c r="B20" s="99"/>
      <c r="C20" s="91"/>
      <c r="D20" s="17"/>
      <c r="E20" s="7"/>
      <c r="F20" s="91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</row>
    <row r="21" spans="1:51" s="1" customFormat="1" ht="21" x14ac:dyDescent="0.25">
      <c r="A21" s="17"/>
      <c r="B21" s="100"/>
      <c r="C21" s="91"/>
      <c r="D21" s="17"/>
      <c r="E21" s="91"/>
      <c r="F21" s="91"/>
      <c r="G21" s="91"/>
      <c r="H21" s="91"/>
      <c r="I21" s="91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1" customFormat="1" x14ac:dyDescent="0.2">
      <c r="A22" s="17"/>
      <c r="B22" s="111"/>
      <c r="C22" s="91"/>
      <c r="D22" s="17"/>
      <c r="E22" s="91"/>
      <c r="F22" s="9"/>
      <c r="G22" s="91"/>
      <c r="H22" s="91"/>
      <c r="I22" s="91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</row>
    <row r="23" spans="1:51" x14ac:dyDescent="0.2">
      <c r="B23" s="4"/>
      <c r="C23" s="91"/>
      <c r="D23" s="91"/>
      <c r="E23" s="91"/>
      <c r="F23" s="112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</row>
    <row r="24" spans="1:51" x14ac:dyDescent="0.2">
      <c r="B24" s="4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</row>
    <row r="25" spans="1:51" x14ac:dyDescent="0.2">
      <c r="B25" s="4"/>
      <c r="C25" s="91"/>
      <c r="D25" s="91"/>
      <c r="E25" s="10"/>
      <c r="F25" s="1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</row>
    <row r="26" spans="1:51" x14ac:dyDescent="0.2">
      <c r="B26" s="4"/>
      <c r="C26" s="91"/>
      <c r="D26" s="91"/>
      <c r="E26" s="91"/>
      <c r="F26" s="9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</row>
    <row r="27" spans="1:51" x14ac:dyDescent="0.2">
      <c r="B27" s="4"/>
      <c r="C27" s="91"/>
      <c r="D27" s="91"/>
      <c r="E27" s="91"/>
      <c r="F27" s="13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</row>
    <row r="28" spans="1:51" x14ac:dyDescent="0.2">
      <c r="B28" s="4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</row>
    <row r="29" spans="1:51" x14ac:dyDescent="0.2">
      <c r="B29" s="4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</row>
    <row r="30" spans="1:51" x14ac:dyDescent="0.2">
      <c r="B30" s="4"/>
      <c r="C30" s="91"/>
      <c r="D30" s="91"/>
      <c r="E30" s="91"/>
      <c r="F30" s="16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</row>
    <row r="31" spans="1:51" x14ac:dyDescent="0.2">
      <c r="B31" s="4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</row>
    <row r="32" spans="1:51" x14ac:dyDescent="0.2">
      <c r="B32" s="4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</row>
    <row r="33" spans="2:51" x14ac:dyDescent="0.2">
      <c r="B33" s="4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</row>
    <row r="34" spans="2:51" x14ac:dyDescent="0.2">
      <c r="B34" s="4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</row>
    <row r="35" spans="2:51" x14ac:dyDescent="0.2">
      <c r="B35" s="4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</row>
    <row r="36" spans="2:51" x14ac:dyDescent="0.2">
      <c r="B36" s="4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</row>
    <row r="37" spans="2:51" x14ac:dyDescent="0.2">
      <c r="B37" s="4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</row>
    <row r="38" spans="2:51" x14ac:dyDescent="0.2">
      <c r="B38" s="4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</row>
    <row r="39" spans="2:51" x14ac:dyDescent="0.2">
      <c r="B39" s="4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</row>
    <row r="40" spans="2:51" x14ac:dyDescent="0.2">
      <c r="B40" s="4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</row>
    <row r="41" spans="2:51" x14ac:dyDescent="0.2">
      <c r="B41" s="4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</row>
    <row r="42" spans="2:51" x14ac:dyDescent="0.2">
      <c r="B42" s="4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</row>
    <row r="43" spans="2:51" x14ac:dyDescent="0.2">
      <c r="B43" s="4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</row>
    <row r="44" spans="2:51" x14ac:dyDescent="0.2">
      <c r="B44" s="4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</row>
    <row r="45" spans="2:51" x14ac:dyDescent="0.2">
      <c r="B45" s="4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</row>
    <row r="46" spans="2:51" x14ac:dyDescent="0.2">
      <c r="B46" s="4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</row>
    <row r="47" spans="2:51" x14ac:dyDescent="0.2">
      <c r="B47" s="4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</row>
    <row r="48" spans="2:51" x14ac:dyDescent="0.2">
      <c r="B48" s="4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</row>
    <row r="49" spans="2:51" x14ac:dyDescent="0.2">
      <c r="B49" s="4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</row>
    <row r="50" spans="2:51" x14ac:dyDescent="0.2">
      <c r="B50" s="4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</row>
    <row r="51" spans="2:51" x14ac:dyDescent="0.2">
      <c r="B51" s="4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</row>
    <row r="52" spans="2:51" x14ac:dyDescent="0.2">
      <c r="B52" s="4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</row>
    <row r="53" spans="2:51" x14ac:dyDescent="0.2">
      <c r="B53" s="4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</row>
    <row r="54" spans="2:51" x14ac:dyDescent="0.2">
      <c r="B54" s="4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</row>
    <row r="55" spans="2:51" x14ac:dyDescent="0.2">
      <c r="B55" s="4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</row>
    <row r="56" spans="2:51" x14ac:dyDescent="0.2">
      <c r="B56" s="4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</row>
    <row r="57" spans="2:51" x14ac:dyDescent="0.2">
      <c r="B57" s="4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</row>
    <row r="58" spans="2:51" x14ac:dyDescent="0.2">
      <c r="B58" s="4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</row>
    <row r="59" spans="2:51" x14ac:dyDescent="0.2">
      <c r="B59" s="4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</row>
    <row r="60" spans="2:51" x14ac:dyDescent="0.2">
      <c r="B60" s="4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</row>
    <row r="61" spans="2:51" x14ac:dyDescent="0.2">
      <c r="B61" s="4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</row>
    <row r="62" spans="2:51" x14ac:dyDescent="0.2">
      <c r="B62" s="4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</row>
    <row r="63" spans="2:51" x14ac:dyDescent="0.2">
      <c r="B63" s="4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</row>
    <row r="64" spans="2:51" x14ac:dyDescent="0.2">
      <c r="B64" s="4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</row>
    <row r="65" spans="2:71" x14ac:dyDescent="0.2">
      <c r="B65" s="4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</row>
    <row r="66" spans="2:71" x14ac:dyDescent="0.2">
      <c r="B66" s="4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</row>
    <row r="67" spans="2:71" x14ac:dyDescent="0.2">
      <c r="B67" s="4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</row>
    <row r="68" spans="2:71" x14ac:dyDescent="0.2">
      <c r="B68" s="4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</row>
    <row r="69" spans="2:71" x14ac:dyDescent="0.2">
      <c r="B69" s="4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</row>
    <row r="70" spans="2:71" x14ac:dyDescent="0.2">
      <c r="B70" s="4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</row>
    <row r="71" spans="2:71" x14ac:dyDescent="0.2">
      <c r="B71" s="4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</row>
    <row r="72" spans="2:71" x14ac:dyDescent="0.2">
      <c r="B72" s="4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</row>
    <row r="73" spans="2:71" x14ac:dyDescent="0.2">
      <c r="B73" s="4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</row>
    <row r="74" spans="2:71" x14ac:dyDescent="0.2">
      <c r="B74" s="4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</row>
    <row r="75" spans="2:71" x14ac:dyDescent="0.2">
      <c r="B75" s="4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</row>
    <row r="76" spans="2:71" x14ac:dyDescent="0.2">
      <c r="B76" s="4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</row>
    <row r="77" spans="2:71" x14ac:dyDescent="0.2">
      <c r="B77" s="4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  <c r="BS77" s="91"/>
    </row>
    <row r="78" spans="2:71" x14ac:dyDescent="0.2">
      <c r="B78" s="4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  <c r="BS78" s="91"/>
    </row>
    <row r="79" spans="2:71" x14ac:dyDescent="0.2">
      <c r="B79" s="4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</row>
    <row r="80" spans="2:71" x14ac:dyDescent="0.2">
      <c r="B80" s="4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</row>
    <row r="81" spans="2:71" x14ac:dyDescent="0.2">
      <c r="B81" s="4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1"/>
      <c r="BR81" s="91"/>
      <c r="BS81" s="91"/>
    </row>
    <row r="82" spans="2:71" x14ac:dyDescent="0.2">
      <c r="B82" s="4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</row>
    <row r="83" spans="2:71" x14ac:dyDescent="0.2">
      <c r="B83" s="4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</row>
    <row r="84" spans="2:71" x14ac:dyDescent="0.2">
      <c r="B84" s="4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</row>
    <row r="85" spans="2:71" x14ac:dyDescent="0.2">
      <c r="B85" s="4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1"/>
      <c r="BK85" s="91"/>
      <c r="BL85" s="91"/>
      <c r="BM85" s="91"/>
      <c r="BN85" s="91"/>
      <c r="BO85" s="91"/>
      <c r="BP85" s="91"/>
      <c r="BQ85" s="91"/>
      <c r="BR85" s="91"/>
      <c r="BS85" s="91"/>
    </row>
    <row r="86" spans="2:71" x14ac:dyDescent="0.2">
      <c r="B86" s="4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91"/>
      <c r="BE86" s="91"/>
      <c r="BF86" s="91"/>
      <c r="BG86" s="91"/>
      <c r="BH86" s="91"/>
      <c r="BI86" s="91"/>
      <c r="BJ86" s="91"/>
      <c r="BK86" s="91"/>
      <c r="BL86" s="91"/>
      <c r="BM86" s="91"/>
      <c r="BN86" s="91"/>
      <c r="BO86" s="91"/>
      <c r="BP86" s="91"/>
      <c r="BQ86" s="91"/>
      <c r="BR86" s="91"/>
      <c r="BS86" s="91"/>
    </row>
    <row r="87" spans="2:71" x14ac:dyDescent="0.2">
      <c r="B87" s="4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</row>
    <row r="88" spans="2:71" x14ac:dyDescent="0.2">
      <c r="B88" s="4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1"/>
      <c r="BR88" s="91"/>
      <c r="BS88" s="91"/>
    </row>
    <row r="89" spans="2:71" x14ac:dyDescent="0.2">
      <c r="B89" s="4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R89" s="91"/>
      <c r="BS89" s="91"/>
    </row>
    <row r="90" spans="2:71" x14ac:dyDescent="0.2">
      <c r="B90" s="4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R90" s="91"/>
      <c r="BS90" s="91"/>
    </row>
    <row r="91" spans="2:71" x14ac:dyDescent="0.2">
      <c r="B91" s="4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R91" s="91"/>
      <c r="BS91" s="91"/>
    </row>
    <row r="92" spans="2:71" x14ac:dyDescent="0.2">
      <c r="B92" s="4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</row>
    <row r="93" spans="2:71" x14ac:dyDescent="0.2">
      <c r="B93" s="4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91"/>
    </row>
    <row r="94" spans="2:71" x14ac:dyDescent="0.2">
      <c r="B94" s="4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  <c r="BM94" s="91"/>
      <c r="BN94" s="91"/>
      <c r="BO94" s="91"/>
      <c r="BP94" s="91"/>
      <c r="BQ94" s="91"/>
      <c r="BR94" s="91"/>
      <c r="BS94" s="91"/>
    </row>
    <row r="95" spans="2:71" x14ac:dyDescent="0.2">
      <c r="B95" s="4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  <c r="BI95" s="91"/>
      <c r="BJ95" s="91"/>
      <c r="BK95" s="91"/>
      <c r="BL95" s="91"/>
      <c r="BM95" s="91"/>
      <c r="BN95" s="91"/>
      <c r="BO95" s="91"/>
      <c r="BP95" s="91"/>
      <c r="BQ95" s="91"/>
      <c r="BR95" s="91"/>
      <c r="BS95" s="91"/>
    </row>
    <row r="96" spans="2:71" x14ac:dyDescent="0.2">
      <c r="B96" s="4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  <c r="BH96" s="91"/>
      <c r="BI96" s="91"/>
      <c r="BJ96" s="91"/>
      <c r="BK96" s="91"/>
      <c r="BL96" s="91"/>
      <c r="BM96" s="91"/>
      <c r="BN96" s="91"/>
      <c r="BO96" s="91"/>
      <c r="BP96" s="91"/>
      <c r="BQ96" s="91"/>
      <c r="BR96" s="91"/>
      <c r="BS96" s="91"/>
    </row>
    <row r="97" spans="2:71" x14ac:dyDescent="0.2">
      <c r="B97" s="4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  <c r="BC97" s="91"/>
      <c r="BD97" s="91"/>
      <c r="BE97" s="91"/>
      <c r="BF97" s="91"/>
      <c r="BG97" s="91"/>
      <c r="BH97" s="91"/>
      <c r="BI97" s="91"/>
      <c r="BJ97" s="91"/>
      <c r="BK97" s="91"/>
      <c r="BL97" s="91"/>
      <c r="BM97" s="91"/>
      <c r="BN97" s="91"/>
      <c r="BO97" s="91"/>
      <c r="BP97" s="91"/>
      <c r="BQ97" s="91"/>
      <c r="BR97" s="91"/>
      <c r="BS97" s="91"/>
    </row>
    <row r="98" spans="2:71" x14ac:dyDescent="0.2">
      <c r="B98" s="4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91"/>
      <c r="BE98" s="91"/>
      <c r="BF98" s="91"/>
      <c r="BG98" s="91"/>
      <c r="BH98" s="91"/>
      <c r="BI98" s="91"/>
      <c r="BJ98" s="91"/>
      <c r="BK98" s="91"/>
      <c r="BL98" s="91"/>
      <c r="BM98" s="91"/>
      <c r="BN98" s="91"/>
      <c r="BO98" s="91"/>
      <c r="BP98" s="91"/>
      <c r="BQ98" s="91"/>
      <c r="BR98" s="91"/>
      <c r="BS98" s="91"/>
    </row>
    <row r="99" spans="2:71" x14ac:dyDescent="0.2">
      <c r="B99" s="4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1"/>
      <c r="BC99" s="91"/>
      <c r="BD99" s="91"/>
      <c r="BE99" s="91"/>
      <c r="BF99" s="91"/>
      <c r="BG99" s="91"/>
      <c r="BH99" s="91"/>
      <c r="BI99" s="91"/>
      <c r="BJ99" s="91"/>
      <c r="BK99" s="91"/>
      <c r="BL99" s="91"/>
      <c r="BM99" s="91"/>
      <c r="BN99" s="91"/>
      <c r="BO99" s="91"/>
      <c r="BP99" s="91"/>
      <c r="BQ99" s="91"/>
      <c r="BR99" s="91"/>
      <c r="BS99" s="91"/>
    </row>
    <row r="100" spans="2:71" x14ac:dyDescent="0.2">
      <c r="B100" s="4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  <c r="BJ100" s="91"/>
      <c r="BK100" s="91"/>
      <c r="BL100" s="91"/>
      <c r="BM100" s="91"/>
      <c r="BN100" s="91"/>
      <c r="BO100" s="91"/>
      <c r="BP100" s="91"/>
      <c r="BQ100" s="91"/>
      <c r="BR100" s="91"/>
      <c r="BS100" s="91"/>
    </row>
    <row r="101" spans="2:71" x14ac:dyDescent="0.2">
      <c r="B101" s="4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  <c r="BA101" s="91"/>
      <c r="BB101" s="91"/>
      <c r="BC101" s="91"/>
      <c r="BD101" s="91"/>
      <c r="BE101" s="91"/>
      <c r="BF101" s="91"/>
      <c r="BG101" s="91"/>
      <c r="BH101" s="91"/>
      <c r="BI101" s="91"/>
      <c r="BJ101" s="91"/>
      <c r="BK101" s="91"/>
      <c r="BL101" s="91"/>
      <c r="BM101" s="91"/>
      <c r="BN101" s="91"/>
      <c r="BO101" s="91"/>
      <c r="BP101" s="91"/>
      <c r="BQ101" s="91"/>
      <c r="BR101" s="91"/>
      <c r="BS101" s="91"/>
    </row>
    <row r="102" spans="2:71" x14ac:dyDescent="0.2">
      <c r="B102" s="4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  <c r="BP102" s="91"/>
      <c r="BQ102" s="91"/>
      <c r="BR102" s="91"/>
      <c r="BS102" s="91"/>
    </row>
    <row r="103" spans="2:71" x14ac:dyDescent="0.2">
      <c r="B103" s="4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91"/>
      <c r="BJ103" s="91"/>
      <c r="BK103" s="91"/>
      <c r="BL103" s="91"/>
      <c r="BM103" s="91"/>
      <c r="BN103" s="91"/>
      <c r="BO103" s="91"/>
      <c r="BP103" s="91"/>
      <c r="BQ103" s="91"/>
      <c r="BR103" s="91"/>
      <c r="BS103" s="91"/>
    </row>
    <row r="104" spans="2:71" x14ac:dyDescent="0.2">
      <c r="B104" s="4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  <c r="BJ104" s="91"/>
      <c r="BK104" s="91"/>
      <c r="BL104" s="91"/>
      <c r="BM104" s="91"/>
      <c r="BN104" s="91"/>
      <c r="BO104" s="91"/>
      <c r="BP104" s="91"/>
      <c r="BQ104" s="91"/>
      <c r="BR104" s="91"/>
      <c r="BS104" s="91"/>
    </row>
    <row r="105" spans="2:71" x14ac:dyDescent="0.2">
      <c r="B105" s="4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1"/>
      <c r="BC105" s="91"/>
      <c r="BD105" s="91"/>
      <c r="BE105" s="91"/>
      <c r="BF105" s="91"/>
      <c r="BG105" s="91"/>
      <c r="BH105" s="91"/>
      <c r="BI105" s="91"/>
      <c r="BJ105" s="91"/>
      <c r="BK105" s="91"/>
      <c r="BL105" s="91"/>
      <c r="BM105" s="91"/>
      <c r="BN105" s="91"/>
      <c r="BO105" s="91"/>
      <c r="BP105" s="91"/>
      <c r="BQ105" s="91"/>
      <c r="BR105" s="91"/>
      <c r="BS105" s="91"/>
    </row>
    <row r="106" spans="2:71" x14ac:dyDescent="0.2">
      <c r="B106" s="4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1"/>
      <c r="BD106" s="91"/>
      <c r="BE106" s="91"/>
      <c r="BF106" s="91"/>
      <c r="BG106" s="91"/>
      <c r="BH106" s="91"/>
      <c r="BI106" s="91"/>
      <c r="BJ106" s="91"/>
      <c r="BK106" s="91"/>
      <c r="BL106" s="91"/>
      <c r="BM106" s="91"/>
      <c r="BN106" s="91"/>
      <c r="BO106" s="91"/>
      <c r="BP106" s="91"/>
      <c r="BQ106" s="91"/>
      <c r="BR106" s="91"/>
      <c r="BS106" s="91"/>
    </row>
    <row r="107" spans="2:71" x14ac:dyDescent="0.2">
      <c r="B107" s="4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91"/>
      <c r="BI107" s="91"/>
      <c r="BJ107" s="91"/>
      <c r="BK107" s="91"/>
      <c r="BL107" s="91"/>
      <c r="BM107" s="91"/>
      <c r="BN107" s="91"/>
      <c r="BO107" s="91"/>
      <c r="BP107" s="91"/>
      <c r="BQ107" s="91"/>
      <c r="BR107" s="91"/>
      <c r="BS107" s="91"/>
    </row>
    <row r="108" spans="2:71" x14ac:dyDescent="0.2">
      <c r="B108" s="4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  <c r="BA108" s="91"/>
      <c r="BB108" s="91"/>
      <c r="BC108" s="91"/>
      <c r="BD108" s="91"/>
      <c r="BE108" s="91"/>
      <c r="BF108" s="91"/>
      <c r="BG108" s="91"/>
      <c r="BH108" s="91"/>
      <c r="BI108" s="91"/>
      <c r="BJ108" s="91"/>
      <c r="BK108" s="91"/>
      <c r="BL108" s="91"/>
      <c r="BM108" s="91"/>
      <c r="BN108" s="91"/>
      <c r="BO108" s="91"/>
      <c r="BP108" s="91"/>
      <c r="BQ108" s="91"/>
      <c r="BR108" s="91"/>
      <c r="BS108" s="91"/>
    </row>
    <row r="109" spans="2:71" x14ac:dyDescent="0.2">
      <c r="B109" s="4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91"/>
      <c r="BF109" s="91"/>
      <c r="BG109" s="91"/>
      <c r="BH109" s="91"/>
      <c r="BI109" s="91"/>
      <c r="BJ109" s="91"/>
      <c r="BK109" s="91"/>
      <c r="BL109" s="91"/>
      <c r="BM109" s="91"/>
      <c r="BN109" s="91"/>
      <c r="BO109" s="91"/>
      <c r="BP109" s="91"/>
      <c r="BQ109" s="91"/>
      <c r="BR109" s="91"/>
      <c r="BS109" s="91"/>
    </row>
    <row r="110" spans="2:71" x14ac:dyDescent="0.2">
      <c r="B110" s="4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1"/>
      <c r="BD110" s="91"/>
      <c r="BE110" s="91"/>
      <c r="BF110" s="91"/>
      <c r="BG110" s="91"/>
      <c r="BH110" s="91"/>
      <c r="BI110" s="91"/>
      <c r="BJ110" s="91"/>
      <c r="BK110" s="91"/>
      <c r="BL110" s="91"/>
      <c r="BM110" s="91"/>
      <c r="BN110" s="91"/>
      <c r="BO110" s="91"/>
      <c r="BP110" s="91"/>
      <c r="BQ110" s="91"/>
      <c r="BR110" s="91"/>
      <c r="BS110" s="91"/>
    </row>
    <row r="111" spans="2:71" x14ac:dyDescent="0.2">
      <c r="B111" s="4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91"/>
      <c r="BE111" s="91"/>
      <c r="BF111" s="91"/>
      <c r="BG111" s="91"/>
      <c r="BH111" s="91"/>
      <c r="BI111" s="91"/>
      <c r="BJ111" s="91"/>
      <c r="BK111" s="91"/>
      <c r="BL111" s="91"/>
      <c r="BM111" s="91"/>
      <c r="BN111" s="91"/>
      <c r="BO111" s="91"/>
      <c r="BP111" s="91"/>
      <c r="BQ111" s="91"/>
      <c r="BR111" s="91"/>
      <c r="BS111" s="91"/>
    </row>
    <row r="112" spans="2:71" x14ac:dyDescent="0.2">
      <c r="B112" s="4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  <c r="BA112" s="91"/>
      <c r="BB112" s="91"/>
      <c r="BC112" s="91"/>
      <c r="BD112" s="91"/>
      <c r="BE112" s="91"/>
      <c r="BF112" s="91"/>
      <c r="BG112" s="91"/>
      <c r="BH112" s="91"/>
      <c r="BI112" s="91"/>
      <c r="BJ112" s="91"/>
      <c r="BK112" s="91"/>
      <c r="BL112" s="91"/>
      <c r="BM112" s="91"/>
      <c r="BN112" s="91"/>
      <c r="BO112" s="91"/>
      <c r="BP112" s="91"/>
      <c r="BQ112" s="91"/>
      <c r="BR112" s="91"/>
      <c r="BS112" s="91"/>
    </row>
    <row r="113" spans="2:71" x14ac:dyDescent="0.2">
      <c r="B113" s="4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  <c r="AV113" s="91"/>
      <c r="AW113" s="91"/>
      <c r="AX113" s="91"/>
      <c r="AY113" s="91"/>
      <c r="AZ113" s="91"/>
      <c r="BA113" s="91"/>
      <c r="BB113" s="91"/>
      <c r="BC113" s="91"/>
      <c r="BD113" s="91"/>
      <c r="BE113" s="91"/>
      <c r="BF113" s="91"/>
      <c r="BG113" s="91"/>
      <c r="BH113" s="91"/>
      <c r="BI113" s="91"/>
      <c r="BJ113" s="91"/>
      <c r="BK113" s="91"/>
      <c r="BL113" s="91"/>
      <c r="BM113" s="91"/>
      <c r="BN113" s="91"/>
      <c r="BO113" s="91"/>
      <c r="BP113" s="91"/>
      <c r="BQ113" s="91"/>
      <c r="BR113" s="91"/>
      <c r="BS113" s="91"/>
    </row>
    <row r="114" spans="2:71" x14ac:dyDescent="0.2">
      <c r="B114" s="4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  <c r="AV114" s="91"/>
      <c r="AW114" s="91"/>
      <c r="AX114" s="91"/>
      <c r="AY114" s="91"/>
      <c r="AZ114" s="91"/>
      <c r="BA114" s="91"/>
      <c r="BB114" s="91"/>
      <c r="BC114" s="91"/>
      <c r="BD114" s="91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</row>
    <row r="115" spans="2:71" x14ac:dyDescent="0.2">
      <c r="B115" s="4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  <c r="BA115" s="91"/>
      <c r="BB115" s="91"/>
      <c r="BC115" s="91"/>
      <c r="BD115" s="91"/>
      <c r="BE115" s="91"/>
      <c r="BF115" s="91"/>
      <c r="BG115" s="91"/>
      <c r="BH115" s="91"/>
      <c r="BI115" s="91"/>
      <c r="BJ115" s="91"/>
      <c r="BK115" s="91"/>
      <c r="BL115" s="91"/>
      <c r="BM115" s="91"/>
      <c r="BN115" s="91"/>
      <c r="BO115" s="91"/>
      <c r="BP115" s="91"/>
      <c r="BQ115" s="91"/>
      <c r="BR115" s="91"/>
      <c r="BS115" s="91"/>
    </row>
    <row r="116" spans="2:71" x14ac:dyDescent="0.2">
      <c r="B116" s="4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  <c r="BA116" s="91"/>
      <c r="BB116" s="91"/>
      <c r="BC116" s="91"/>
      <c r="BD116" s="91"/>
      <c r="BE116" s="91"/>
      <c r="BF116" s="91"/>
      <c r="BG116" s="91"/>
      <c r="BH116" s="91"/>
      <c r="BI116" s="91"/>
      <c r="BJ116" s="91"/>
      <c r="BK116" s="91"/>
      <c r="BL116" s="91"/>
      <c r="BM116" s="91"/>
      <c r="BN116" s="91"/>
      <c r="BO116" s="91"/>
      <c r="BP116" s="91"/>
      <c r="BQ116" s="91"/>
      <c r="BR116" s="91"/>
      <c r="BS116" s="91"/>
    </row>
    <row r="117" spans="2:71" x14ac:dyDescent="0.2">
      <c r="B117" s="4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1"/>
      <c r="BD117" s="91"/>
      <c r="BE117" s="91"/>
      <c r="BF117" s="91"/>
      <c r="BG117" s="91"/>
      <c r="BH117" s="91"/>
      <c r="BI117" s="91"/>
      <c r="BJ117" s="91"/>
      <c r="BK117" s="91"/>
      <c r="BL117" s="91"/>
      <c r="BM117" s="91"/>
      <c r="BN117" s="91"/>
      <c r="BO117" s="91"/>
      <c r="BP117" s="91"/>
      <c r="BQ117" s="91"/>
      <c r="BR117" s="91"/>
      <c r="BS117" s="91"/>
    </row>
    <row r="118" spans="2:71" x14ac:dyDescent="0.2">
      <c r="B118" s="4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  <c r="BH118" s="91"/>
      <c r="BI118" s="91"/>
      <c r="BJ118" s="91"/>
      <c r="BK118" s="91"/>
      <c r="BL118" s="91"/>
      <c r="BM118" s="91"/>
      <c r="BN118" s="91"/>
      <c r="BO118" s="91"/>
      <c r="BP118" s="91"/>
      <c r="BQ118" s="91"/>
      <c r="BR118" s="91"/>
      <c r="BS118" s="91"/>
    </row>
    <row r="119" spans="2:71" x14ac:dyDescent="0.2">
      <c r="B119" s="4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1"/>
      <c r="BD119" s="91"/>
      <c r="BE119" s="91"/>
      <c r="BF119" s="91"/>
      <c r="BG119" s="91"/>
      <c r="BH119" s="91"/>
      <c r="BI119" s="91"/>
      <c r="BJ119" s="91"/>
      <c r="BK119" s="91"/>
      <c r="BL119" s="91"/>
      <c r="BM119" s="91"/>
      <c r="BN119" s="91"/>
      <c r="BO119" s="91"/>
      <c r="BP119" s="91"/>
      <c r="BQ119" s="91"/>
      <c r="BR119" s="91"/>
      <c r="BS119" s="91"/>
    </row>
    <row r="120" spans="2:71" x14ac:dyDescent="0.2">
      <c r="B120" s="4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  <c r="BC120" s="91"/>
      <c r="BD120" s="91"/>
      <c r="BE120" s="91"/>
      <c r="BF120" s="91"/>
      <c r="BG120" s="91"/>
      <c r="BH120" s="91"/>
      <c r="BI120" s="91"/>
      <c r="BJ120" s="91"/>
      <c r="BK120" s="91"/>
      <c r="BL120" s="91"/>
      <c r="BM120" s="91"/>
      <c r="BN120" s="91"/>
      <c r="BO120" s="91"/>
      <c r="BP120" s="91"/>
      <c r="BQ120" s="91"/>
      <c r="BR120" s="91"/>
      <c r="BS120" s="91"/>
    </row>
    <row r="121" spans="2:71" x14ac:dyDescent="0.2">
      <c r="B121" s="4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  <c r="BH121" s="91"/>
      <c r="BI121" s="91"/>
      <c r="BJ121" s="91"/>
      <c r="BK121" s="91"/>
      <c r="BL121" s="91"/>
      <c r="BM121" s="91"/>
      <c r="BN121" s="91"/>
      <c r="BO121" s="91"/>
      <c r="BP121" s="91"/>
      <c r="BQ121" s="91"/>
      <c r="BR121" s="91"/>
      <c r="BS121" s="91"/>
    </row>
    <row r="122" spans="2:71" x14ac:dyDescent="0.2">
      <c r="B122" s="4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1"/>
      <c r="BD122" s="91"/>
      <c r="BE122" s="91"/>
      <c r="BF122" s="91"/>
      <c r="BG122" s="91"/>
      <c r="BH122" s="91"/>
      <c r="BI122" s="91"/>
      <c r="BJ122" s="91"/>
      <c r="BK122" s="91"/>
      <c r="BL122" s="91"/>
      <c r="BM122" s="91"/>
      <c r="BN122" s="91"/>
      <c r="BO122" s="91"/>
      <c r="BP122" s="91"/>
      <c r="BQ122" s="91"/>
      <c r="BR122" s="91"/>
      <c r="BS122" s="91"/>
    </row>
    <row r="123" spans="2:71" x14ac:dyDescent="0.2">
      <c r="B123" s="4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1"/>
      <c r="BD123" s="91"/>
      <c r="BE123" s="91"/>
      <c r="BF123" s="91"/>
      <c r="BG123" s="91"/>
      <c r="BH123" s="91"/>
      <c r="BI123" s="91"/>
      <c r="BJ123" s="91"/>
      <c r="BK123" s="91"/>
      <c r="BL123" s="91"/>
      <c r="BM123" s="91"/>
      <c r="BN123" s="91"/>
      <c r="BO123" s="91"/>
      <c r="BP123" s="91"/>
      <c r="BQ123" s="91"/>
      <c r="BR123" s="91"/>
      <c r="BS123" s="91"/>
    </row>
    <row r="124" spans="2:71" x14ac:dyDescent="0.2">
      <c r="B124" s="4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1"/>
      <c r="BB124" s="91"/>
      <c r="BC124" s="91"/>
      <c r="BD124" s="91"/>
      <c r="BE124" s="91"/>
      <c r="BF124" s="91"/>
      <c r="BG124" s="91"/>
      <c r="BH124" s="91"/>
      <c r="BI124" s="91"/>
      <c r="BJ124" s="91"/>
      <c r="BK124" s="91"/>
      <c r="BL124" s="91"/>
      <c r="BM124" s="91"/>
      <c r="BN124" s="91"/>
      <c r="BO124" s="91"/>
      <c r="BP124" s="91"/>
      <c r="BQ124" s="91"/>
      <c r="BR124" s="91"/>
      <c r="BS124" s="91"/>
    </row>
    <row r="125" spans="2:71" x14ac:dyDescent="0.2">
      <c r="B125" s="4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1"/>
      <c r="BD125" s="91"/>
      <c r="BE125" s="91"/>
      <c r="BF125" s="91"/>
      <c r="BG125" s="91"/>
      <c r="BH125" s="91"/>
      <c r="BI125" s="91"/>
      <c r="BJ125" s="91"/>
      <c r="BK125" s="91"/>
      <c r="BL125" s="91"/>
      <c r="BM125" s="91"/>
      <c r="BN125" s="91"/>
      <c r="BO125" s="91"/>
      <c r="BP125" s="91"/>
      <c r="BQ125" s="91"/>
      <c r="BR125" s="91"/>
      <c r="BS125" s="91"/>
    </row>
    <row r="126" spans="2:71" x14ac:dyDescent="0.2">
      <c r="B126" s="4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91"/>
      <c r="BE126" s="91"/>
      <c r="BF126" s="91"/>
      <c r="BG126" s="91"/>
      <c r="BH126" s="91"/>
      <c r="BI126" s="91"/>
      <c r="BJ126" s="91"/>
      <c r="BK126" s="91"/>
      <c r="BL126" s="91"/>
      <c r="BM126" s="91"/>
      <c r="BN126" s="91"/>
      <c r="BO126" s="91"/>
      <c r="BP126" s="91"/>
      <c r="BQ126" s="91"/>
      <c r="BR126" s="91"/>
      <c r="BS126" s="91"/>
    </row>
    <row r="127" spans="2:71" x14ac:dyDescent="0.2">
      <c r="B127" s="4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91"/>
      <c r="BE127" s="91"/>
      <c r="BF127" s="91"/>
      <c r="BG127" s="91"/>
      <c r="BH127" s="91"/>
      <c r="BI127" s="91"/>
      <c r="BJ127" s="91"/>
      <c r="BK127" s="91"/>
      <c r="BL127" s="91"/>
      <c r="BM127" s="91"/>
      <c r="BN127" s="91"/>
      <c r="BO127" s="91"/>
      <c r="BP127" s="91"/>
      <c r="BQ127" s="91"/>
      <c r="BR127" s="91"/>
      <c r="BS127" s="91"/>
    </row>
    <row r="128" spans="2:71" x14ac:dyDescent="0.2">
      <c r="B128" s="4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1"/>
      <c r="BI128" s="91"/>
      <c r="BJ128" s="91"/>
      <c r="BK128" s="91"/>
      <c r="BL128" s="91"/>
      <c r="BM128" s="91"/>
      <c r="BN128" s="91"/>
      <c r="BO128" s="91"/>
      <c r="BP128" s="91"/>
      <c r="BQ128" s="91"/>
      <c r="BR128" s="91"/>
      <c r="BS128" s="91"/>
    </row>
    <row r="129" spans="2:71" x14ac:dyDescent="0.2">
      <c r="B129" s="4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1"/>
      <c r="BD129" s="91"/>
      <c r="BE129" s="91"/>
      <c r="BF129" s="91"/>
      <c r="BG129" s="91"/>
      <c r="BH129" s="91"/>
      <c r="BI129" s="91"/>
      <c r="BJ129" s="91"/>
      <c r="BK129" s="91"/>
      <c r="BL129" s="91"/>
      <c r="BM129" s="91"/>
      <c r="BN129" s="91"/>
      <c r="BO129" s="91"/>
      <c r="BP129" s="91"/>
      <c r="BQ129" s="91"/>
      <c r="BR129" s="91"/>
      <c r="BS129" s="91"/>
    </row>
    <row r="130" spans="2:71" x14ac:dyDescent="0.2">
      <c r="B130" s="4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  <c r="BA130" s="91"/>
      <c r="BB130" s="91"/>
      <c r="BC130" s="91"/>
      <c r="BD130" s="91"/>
      <c r="BE130" s="91"/>
      <c r="BF130" s="91"/>
      <c r="BG130" s="91"/>
      <c r="BH130" s="91"/>
      <c r="BI130" s="91"/>
      <c r="BJ130" s="91"/>
      <c r="BK130" s="91"/>
      <c r="BL130" s="91"/>
      <c r="BM130" s="91"/>
      <c r="BN130" s="91"/>
      <c r="BO130" s="91"/>
      <c r="BP130" s="91"/>
      <c r="BQ130" s="91"/>
      <c r="BR130" s="91"/>
      <c r="BS130" s="91"/>
    </row>
    <row r="131" spans="2:71" x14ac:dyDescent="0.2">
      <c r="B131" s="4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  <c r="BA131" s="91"/>
      <c r="BB131" s="91"/>
      <c r="BC131" s="91"/>
      <c r="BD131" s="91"/>
      <c r="BE131" s="91"/>
      <c r="BF131" s="91"/>
      <c r="BG131" s="91"/>
      <c r="BH131" s="91"/>
      <c r="BI131" s="91"/>
      <c r="BJ131" s="91"/>
      <c r="BK131" s="91"/>
      <c r="BL131" s="91"/>
      <c r="BM131" s="91"/>
      <c r="BN131" s="91"/>
      <c r="BO131" s="91"/>
      <c r="BP131" s="91"/>
      <c r="BQ131" s="91"/>
      <c r="BR131" s="91"/>
      <c r="BS131" s="91"/>
    </row>
    <row r="132" spans="2:71" x14ac:dyDescent="0.2">
      <c r="B132" s="4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1"/>
      <c r="BD132" s="91"/>
      <c r="BE132" s="91"/>
      <c r="BF132" s="91"/>
      <c r="BG132" s="91"/>
      <c r="BH132" s="91"/>
      <c r="BI132" s="91"/>
      <c r="BJ132" s="91"/>
      <c r="BK132" s="91"/>
      <c r="BL132" s="91"/>
      <c r="BM132" s="91"/>
      <c r="BN132" s="91"/>
      <c r="BO132" s="91"/>
      <c r="BP132" s="91"/>
      <c r="BQ132" s="91"/>
      <c r="BR132" s="91"/>
      <c r="BS132" s="91"/>
    </row>
    <row r="133" spans="2:71" x14ac:dyDescent="0.2">
      <c r="B133" s="4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91"/>
      <c r="BE133" s="91"/>
      <c r="BF133" s="91"/>
      <c r="BG133" s="91"/>
      <c r="BH133" s="91"/>
      <c r="BI133" s="91"/>
      <c r="BJ133" s="91"/>
      <c r="BK133" s="91"/>
      <c r="BL133" s="91"/>
      <c r="BM133" s="91"/>
      <c r="BN133" s="91"/>
      <c r="BO133" s="91"/>
      <c r="BP133" s="91"/>
      <c r="BQ133" s="91"/>
      <c r="BR133" s="91"/>
      <c r="BS133" s="91"/>
    </row>
    <row r="134" spans="2:71" x14ac:dyDescent="0.2">
      <c r="B134" s="4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91"/>
      <c r="BE134" s="91"/>
      <c r="BF134" s="91"/>
      <c r="BG134" s="91"/>
      <c r="BH134" s="91"/>
      <c r="BI134" s="91"/>
      <c r="BJ134" s="91"/>
      <c r="BK134" s="91"/>
      <c r="BL134" s="91"/>
      <c r="BM134" s="91"/>
      <c r="BN134" s="91"/>
      <c r="BO134" s="91"/>
      <c r="BP134" s="91"/>
      <c r="BQ134" s="91"/>
      <c r="BR134" s="91"/>
      <c r="BS134" s="91"/>
    </row>
    <row r="135" spans="2:71" x14ac:dyDescent="0.2">
      <c r="B135" s="4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91"/>
      <c r="BM135" s="91"/>
      <c r="BN135" s="91"/>
      <c r="BO135" s="91"/>
      <c r="BP135" s="91"/>
      <c r="BQ135" s="91"/>
      <c r="BR135" s="91"/>
      <c r="BS135" s="91"/>
    </row>
    <row r="136" spans="2:71" x14ac:dyDescent="0.2">
      <c r="B136" s="4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91"/>
      <c r="BG136" s="91"/>
      <c r="BH136" s="91"/>
      <c r="BI136" s="91"/>
      <c r="BJ136" s="91"/>
      <c r="BK136" s="91"/>
      <c r="BL136" s="91"/>
      <c r="BM136" s="91"/>
      <c r="BN136" s="91"/>
      <c r="BO136" s="91"/>
      <c r="BP136" s="91"/>
      <c r="BQ136" s="91"/>
      <c r="BR136" s="91"/>
      <c r="BS136" s="91"/>
    </row>
    <row r="137" spans="2:71" x14ac:dyDescent="0.2">
      <c r="B137" s="4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  <c r="BH137" s="91"/>
      <c r="BI137" s="91"/>
      <c r="BJ137" s="91"/>
      <c r="BK137" s="91"/>
      <c r="BL137" s="91"/>
      <c r="BM137" s="91"/>
      <c r="BN137" s="91"/>
      <c r="BO137" s="91"/>
      <c r="BP137" s="91"/>
      <c r="BQ137" s="91"/>
      <c r="BR137" s="91"/>
      <c r="BS137" s="91"/>
    </row>
    <row r="138" spans="2:71" x14ac:dyDescent="0.2">
      <c r="B138" s="4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  <c r="BG138" s="91"/>
      <c r="BH138" s="91"/>
      <c r="BI138" s="91"/>
      <c r="BJ138" s="91"/>
      <c r="BK138" s="91"/>
      <c r="BL138" s="91"/>
      <c r="BM138" s="91"/>
      <c r="BN138" s="91"/>
      <c r="BO138" s="91"/>
      <c r="BP138" s="91"/>
      <c r="BQ138" s="91"/>
      <c r="BR138" s="91"/>
      <c r="BS138" s="91"/>
    </row>
    <row r="139" spans="2:71" x14ac:dyDescent="0.2">
      <c r="B139" s="4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  <c r="BF139" s="91"/>
      <c r="BG139" s="91"/>
      <c r="BH139" s="91"/>
      <c r="BI139" s="91"/>
      <c r="BJ139" s="91"/>
      <c r="BK139" s="91"/>
      <c r="BL139" s="91"/>
      <c r="BM139" s="91"/>
      <c r="BN139" s="91"/>
      <c r="BO139" s="91"/>
      <c r="BP139" s="91"/>
      <c r="BQ139" s="91"/>
      <c r="BR139" s="91"/>
      <c r="BS139" s="91"/>
    </row>
    <row r="140" spans="2:71" x14ac:dyDescent="0.2">
      <c r="B140" s="4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1"/>
      <c r="BD140" s="91"/>
      <c r="BE140" s="91"/>
      <c r="BF140" s="91"/>
      <c r="BG140" s="91"/>
      <c r="BH140" s="91"/>
      <c r="BI140" s="91"/>
      <c r="BJ140" s="91"/>
      <c r="BK140" s="91"/>
      <c r="BL140" s="91"/>
      <c r="BM140" s="91"/>
      <c r="BN140" s="91"/>
      <c r="BO140" s="91"/>
      <c r="BP140" s="91"/>
      <c r="BQ140" s="91"/>
      <c r="BR140" s="91"/>
      <c r="BS140" s="91"/>
    </row>
    <row r="141" spans="2:71" x14ac:dyDescent="0.2">
      <c r="B141" s="4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  <c r="BA141" s="91"/>
      <c r="BB141" s="91"/>
      <c r="BC141" s="91"/>
      <c r="BD141" s="91"/>
      <c r="BE141" s="91"/>
      <c r="BF141" s="91"/>
      <c r="BG141" s="91"/>
      <c r="BH141" s="91"/>
      <c r="BI141" s="91"/>
      <c r="BJ141" s="91"/>
      <c r="BK141" s="91"/>
      <c r="BL141" s="91"/>
      <c r="BM141" s="91"/>
      <c r="BN141" s="91"/>
      <c r="BO141" s="91"/>
      <c r="BP141" s="91"/>
      <c r="BQ141" s="91"/>
      <c r="BR141" s="91"/>
      <c r="BS141" s="91"/>
    </row>
    <row r="142" spans="2:71" x14ac:dyDescent="0.2">
      <c r="B142" s="4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91"/>
      <c r="BM142" s="91"/>
      <c r="BN142" s="91"/>
      <c r="BO142" s="91"/>
      <c r="BP142" s="91"/>
      <c r="BQ142" s="91"/>
      <c r="BR142" s="91"/>
      <c r="BS142" s="91"/>
    </row>
    <row r="143" spans="2:71" x14ac:dyDescent="0.2">
      <c r="B143" s="4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1"/>
      <c r="BD143" s="91"/>
      <c r="BE143" s="91"/>
      <c r="BF143" s="91"/>
      <c r="BG143" s="91"/>
      <c r="BH143" s="91"/>
      <c r="BI143" s="91"/>
      <c r="BJ143" s="91"/>
      <c r="BK143" s="91"/>
      <c r="BL143" s="91"/>
      <c r="BM143" s="91"/>
      <c r="BN143" s="91"/>
      <c r="BO143" s="91"/>
      <c r="BP143" s="91"/>
      <c r="BQ143" s="91"/>
      <c r="BR143" s="91"/>
      <c r="BS143" s="91"/>
    </row>
    <row r="144" spans="2:71" x14ac:dyDescent="0.2">
      <c r="B144" s="4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  <c r="BF144" s="91"/>
      <c r="BG144" s="91"/>
      <c r="BH144" s="91"/>
      <c r="BI144" s="91"/>
      <c r="BJ144" s="91"/>
      <c r="BK144" s="91"/>
      <c r="BL144" s="91"/>
      <c r="BM144" s="91"/>
      <c r="BN144" s="91"/>
      <c r="BO144" s="91"/>
      <c r="BP144" s="91"/>
      <c r="BQ144" s="91"/>
      <c r="BR144" s="91"/>
      <c r="BS144" s="91"/>
    </row>
    <row r="145" spans="2:71" x14ac:dyDescent="0.2">
      <c r="B145" s="4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91"/>
      <c r="BE145" s="91"/>
      <c r="BF145" s="91"/>
      <c r="BG145" s="91"/>
      <c r="BH145" s="91"/>
      <c r="BI145" s="91"/>
      <c r="BJ145" s="91"/>
      <c r="BK145" s="91"/>
      <c r="BL145" s="91"/>
      <c r="BM145" s="91"/>
      <c r="BN145" s="91"/>
      <c r="BO145" s="91"/>
      <c r="BP145" s="91"/>
      <c r="BQ145" s="91"/>
      <c r="BR145" s="91"/>
      <c r="BS145" s="91"/>
    </row>
    <row r="146" spans="2:71" x14ac:dyDescent="0.2">
      <c r="B146" s="4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91"/>
      <c r="BE146" s="91"/>
      <c r="BF146" s="91"/>
      <c r="BG146" s="91"/>
      <c r="BH146" s="91"/>
      <c r="BI146" s="91"/>
      <c r="BJ146" s="91"/>
      <c r="BK146" s="91"/>
      <c r="BL146" s="91"/>
      <c r="BM146" s="91"/>
      <c r="BN146" s="91"/>
      <c r="BO146" s="91"/>
      <c r="BP146" s="91"/>
      <c r="BQ146" s="91"/>
      <c r="BR146" s="91"/>
      <c r="BS146" s="91"/>
    </row>
    <row r="147" spans="2:71" x14ac:dyDescent="0.2">
      <c r="B147" s="4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1"/>
      <c r="BD147" s="91"/>
      <c r="BE147" s="91"/>
      <c r="BF147" s="91"/>
      <c r="BG147" s="91"/>
      <c r="BH147" s="91"/>
      <c r="BI147" s="91"/>
      <c r="BJ147" s="91"/>
      <c r="BK147" s="91"/>
      <c r="BL147" s="91"/>
      <c r="BM147" s="91"/>
      <c r="BN147" s="91"/>
      <c r="BO147" s="91"/>
      <c r="BP147" s="91"/>
      <c r="BQ147" s="91"/>
      <c r="BR147" s="91"/>
      <c r="BS147" s="91"/>
    </row>
    <row r="148" spans="2:71" x14ac:dyDescent="0.2">
      <c r="B148" s="4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1"/>
      <c r="BD148" s="91"/>
      <c r="BE148" s="91"/>
      <c r="BF148" s="91"/>
      <c r="BG148" s="91"/>
      <c r="BH148" s="91"/>
      <c r="BI148" s="91"/>
      <c r="BJ148" s="91"/>
      <c r="BK148" s="91"/>
      <c r="BL148" s="91"/>
      <c r="BM148" s="91"/>
      <c r="BN148" s="91"/>
      <c r="BO148" s="91"/>
      <c r="BP148" s="91"/>
      <c r="BQ148" s="91"/>
      <c r="BR148" s="91"/>
      <c r="BS148" s="91"/>
    </row>
    <row r="149" spans="2:71" x14ac:dyDescent="0.2">
      <c r="B149" s="4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  <c r="BA149" s="91"/>
      <c r="BB149" s="91"/>
      <c r="BC149" s="91"/>
      <c r="BD149" s="91"/>
      <c r="BE149" s="91"/>
      <c r="BF149" s="91"/>
      <c r="BG149" s="91"/>
      <c r="BH149" s="91"/>
      <c r="BI149" s="91"/>
      <c r="BJ149" s="91"/>
      <c r="BK149" s="91"/>
      <c r="BL149" s="91"/>
      <c r="BM149" s="91"/>
      <c r="BN149" s="91"/>
      <c r="BO149" s="91"/>
      <c r="BP149" s="91"/>
      <c r="BQ149" s="91"/>
      <c r="BR149" s="91"/>
      <c r="BS149" s="91"/>
    </row>
    <row r="150" spans="2:71" x14ac:dyDescent="0.2">
      <c r="B150" s="4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  <c r="BD150" s="91"/>
      <c r="BE150" s="91"/>
      <c r="BF150" s="91"/>
      <c r="BG150" s="91"/>
      <c r="BH150" s="91"/>
      <c r="BI150" s="91"/>
      <c r="BJ150" s="91"/>
      <c r="BK150" s="91"/>
      <c r="BL150" s="91"/>
      <c r="BM150" s="91"/>
      <c r="BN150" s="91"/>
      <c r="BO150" s="91"/>
      <c r="BP150" s="91"/>
      <c r="BQ150" s="91"/>
      <c r="BR150" s="91"/>
      <c r="BS150" s="91"/>
    </row>
    <row r="151" spans="2:71" x14ac:dyDescent="0.2">
      <c r="B151" s="4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  <c r="BH151" s="91"/>
      <c r="BI151" s="91"/>
      <c r="BJ151" s="91"/>
      <c r="BK151" s="91"/>
      <c r="BL151" s="91"/>
      <c r="BM151" s="91"/>
      <c r="BN151" s="91"/>
      <c r="BO151" s="91"/>
      <c r="BP151" s="91"/>
      <c r="BQ151" s="91"/>
      <c r="BR151" s="91"/>
      <c r="BS151" s="91"/>
    </row>
    <row r="152" spans="2:71" x14ac:dyDescent="0.2">
      <c r="B152" s="4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91"/>
    </row>
    <row r="153" spans="2:71" x14ac:dyDescent="0.2">
      <c r="B153" s="4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91"/>
      <c r="BE153" s="91"/>
      <c r="BF153" s="91"/>
      <c r="BG153" s="91"/>
      <c r="BH153" s="91"/>
      <c r="BI153" s="91"/>
      <c r="BJ153" s="91"/>
      <c r="BK153" s="91"/>
      <c r="BL153" s="91"/>
      <c r="BM153" s="91"/>
      <c r="BN153" s="91"/>
      <c r="BO153" s="91"/>
      <c r="BP153" s="91"/>
      <c r="BQ153" s="91"/>
      <c r="BR153" s="91"/>
      <c r="BS153" s="91"/>
    </row>
    <row r="154" spans="2:71" x14ac:dyDescent="0.2">
      <c r="B154" s="4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  <c r="BG154" s="91"/>
      <c r="BH154" s="91"/>
      <c r="BI154" s="91"/>
      <c r="BJ154" s="91"/>
      <c r="BK154" s="91"/>
      <c r="BL154" s="91"/>
      <c r="BM154" s="91"/>
      <c r="BN154" s="91"/>
      <c r="BO154" s="91"/>
      <c r="BP154" s="91"/>
      <c r="BQ154" s="91"/>
      <c r="BR154" s="91"/>
      <c r="BS154" s="91"/>
    </row>
    <row r="155" spans="2:71" x14ac:dyDescent="0.2">
      <c r="B155" s="4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  <c r="BP155" s="91"/>
      <c r="BQ155" s="91"/>
      <c r="BR155" s="91"/>
      <c r="BS155" s="91"/>
    </row>
    <row r="156" spans="2:71" x14ac:dyDescent="0.2">
      <c r="B156" s="4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91"/>
      <c r="BM156" s="91"/>
      <c r="BN156" s="91"/>
      <c r="BO156" s="91"/>
      <c r="BP156" s="91"/>
      <c r="BQ156" s="91"/>
      <c r="BR156" s="91"/>
      <c r="BS156" s="91"/>
    </row>
    <row r="157" spans="2:71" x14ac:dyDescent="0.2">
      <c r="B157" s="4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  <c r="BH157" s="91"/>
      <c r="BI157" s="91"/>
      <c r="BJ157" s="91"/>
      <c r="BK157" s="91"/>
      <c r="BL157" s="91"/>
      <c r="BM157" s="91"/>
      <c r="BN157" s="91"/>
      <c r="BO157" s="91"/>
      <c r="BP157" s="91"/>
      <c r="BQ157" s="91"/>
      <c r="BR157" s="91"/>
      <c r="BS157" s="91"/>
    </row>
    <row r="158" spans="2:71" x14ac:dyDescent="0.2">
      <c r="B158" s="4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91"/>
      <c r="BK158" s="91"/>
      <c r="BL158" s="91"/>
      <c r="BM158" s="91"/>
      <c r="BN158" s="91"/>
      <c r="BO158" s="91"/>
      <c r="BP158" s="91"/>
      <c r="BQ158" s="91"/>
      <c r="BR158" s="91"/>
      <c r="BS158" s="91"/>
    </row>
    <row r="159" spans="2:71" x14ac:dyDescent="0.2">
      <c r="B159" s="4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</row>
    <row r="160" spans="2:71" x14ac:dyDescent="0.2">
      <c r="B160" s="4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</row>
    <row r="161" spans="2:71" x14ac:dyDescent="0.2">
      <c r="B161" s="4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</row>
    <row r="162" spans="2:71" x14ac:dyDescent="0.2">
      <c r="B162" s="4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  <c r="BP162" s="91"/>
      <c r="BQ162" s="91"/>
      <c r="BR162" s="91"/>
      <c r="BS162" s="91"/>
    </row>
    <row r="163" spans="2:71" x14ac:dyDescent="0.2">
      <c r="B163" s="4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</row>
    <row r="164" spans="2:71" x14ac:dyDescent="0.2">
      <c r="B164" s="4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</row>
    <row r="165" spans="2:71" x14ac:dyDescent="0.2">
      <c r="B165" s="4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</row>
    <row r="166" spans="2:71" x14ac:dyDescent="0.2">
      <c r="B166" s="4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</row>
    <row r="167" spans="2:71" x14ac:dyDescent="0.2">
      <c r="B167" s="4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</row>
    <row r="168" spans="2:71" x14ac:dyDescent="0.2">
      <c r="B168" s="4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</row>
    <row r="169" spans="2:71" x14ac:dyDescent="0.2">
      <c r="B169" s="4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</row>
    <row r="170" spans="2:71" x14ac:dyDescent="0.2">
      <c r="B170" s="4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</row>
    <row r="171" spans="2:71" x14ac:dyDescent="0.2">
      <c r="B171" s="4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</row>
    <row r="172" spans="2:71" x14ac:dyDescent="0.2">
      <c r="B172" s="4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  <c r="BO172" s="91"/>
      <c r="BP172" s="91"/>
      <c r="BQ172" s="91"/>
      <c r="BR172" s="91"/>
      <c r="BS172" s="91"/>
    </row>
    <row r="173" spans="2:71" x14ac:dyDescent="0.2">
      <c r="B173" s="4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  <c r="BH173" s="91"/>
      <c r="BI173" s="91"/>
      <c r="BJ173" s="91"/>
      <c r="BK173" s="91"/>
      <c r="BL173" s="91"/>
      <c r="BM173" s="91"/>
      <c r="BN173" s="91"/>
      <c r="BO173" s="91"/>
      <c r="BP173" s="91"/>
      <c r="BQ173" s="91"/>
      <c r="BR173" s="91"/>
      <c r="BS173" s="91"/>
    </row>
    <row r="174" spans="2:71" x14ac:dyDescent="0.2">
      <c r="B174" s="4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H174" s="91"/>
      <c r="BI174" s="91"/>
      <c r="BJ174" s="91"/>
      <c r="BK174" s="91"/>
      <c r="BL174" s="91"/>
      <c r="BM174" s="91"/>
      <c r="BN174" s="91"/>
      <c r="BO174" s="91"/>
      <c r="BP174" s="91"/>
      <c r="BQ174" s="91"/>
      <c r="BR174" s="91"/>
      <c r="BS174" s="91"/>
    </row>
    <row r="175" spans="2:71" x14ac:dyDescent="0.2">
      <c r="B175" s="4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R175" s="91"/>
      <c r="BS175" s="91"/>
    </row>
    <row r="176" spans="2:71" x14ac:dyDescent="0.2">
      <c r="B176" s="4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  <c r="BH176" s="91"/>
      <c r="BI176" s="91"/>
      <c r="BJ176" s="91"/>
      <c r="BK176" s="91"/>
      <c r="BL176" s="91"/>
      <c r="BM176" s="91"/>
      <c r="BN176" s="91"/>
      <c r="BO176" s="91"/>
      <c r="BP176" s="91"/>
      <c r="BQ176" s="91"/>
      <c r="BR176" s="91"/>
      <c r="BS176" s="91"/>
    </row>
    <row r="177" spans="2:71" x14ac:dyDescent="0.2">
      <c r="B177" s="4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91"/>
      <c r="BK177" s="91"/>
      <c r="BL177" s="91"/>
      <c r="BM177" s="91"/>
      <c r="BN177" s="91"/>
      <c r="BO177" s="91"/>
      <c r="BP177" s="91"/>
      <c r="BQ177" s="91"/>
      <c r="BR177" s="91"/>
      <c r="BS177" s="91"/>
    </row>
    <row r="178" spans="2:71" x14ac:dyDescent="0.2">
      <c r="B178" s="4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  <c r="BH178" s="91"/>
      <c r="BI178" s="91"/>
      <c r="BJ178" s="91"/>
      <c r="BK178" s="91"/>
      <c r="BL178" s="91"/>
      <c r="BM178" s="91"/>
      <c r="BN178" s="91"/>
      <c r="BO178" s="91"/>
      <c r="BP178" s="91"/>
      <c r="BQ178" s="91"/>
      <c r="BR178" s="91"/>
      <c r="BS178" s="91"/>
    </row>
    <row r="179" spans="2:71" x14ac:dyDescent="0.2">
      <c r="B179" s="4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  <c r="BH179" s="91"/>
      <c r="BI179" s="91"/>
      <c r="BJ179" s="91"/>
      <c r="BK179" s="91"/>
      <c r="BL179" s="91"/>
      <c r="BM179" s="91"/>
      <c r="BN179" s="91"/>
      <c r="BO179" s="91"/>
      <c r="BP179" s="91"/>
      <c r="BQ179" s="91"/>
      <c r="BR179" s="91"/>
      <c r="BS179" s="91"/>
    </row>
    <row r="180" spans="2:71" x14ac:dyDescent="0.2">
      <c r="B180" s="4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  <c r="BP180" s="91"/>
      <c r="BQ180" s="91"/>
      <c r="BR180" s="91"/>
      <c r="BS180" s="91"/>
    </row>
    <row r="181" spans="2:71" x14ac:dyDescent="0.2">
      <c r="B181" s="4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1"/>
      <c r="BG181" s="91"/>
      <c r="BH181" s="91"/>
      <c r="BI181" s="91"/>
      <c r="BJ181" s="91"/>
      <c r="BK181" s="91"/>
      <c r="BL181" s="91"/>
      <c r="BM181" s="91"/>
      <c r="BN181" s="91"/>
      <c r="BO181" s="91"/>
      <c r="BP181" s="91"/>
      <c r="BQ181" s="91"/>
      <c r="BR181" s="91"/>
      <c r="BS181" s="91"/>
    </row>
    <row r="182" spans="2:71" x14ac:dyDescent="0.2">
      <c r="B182" s="4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1"/>
      <c r="BJ182" s="91"/>
      <c r="BK182" s="91"/>
      <c r="BL182" s="91"/>
      <c r="BM182" s="91"/>
      <c r="BN182" s="91"/>
      <c r="BO182" s="91"/>
      <c r="BP182" s="91"/>
      <c r="BQ182" s="91"/>
      <c r="BR182" s="91"/>
      <c r="BS182" s="91"/>
    </row>
    <row r="183" spans="2:71" x14ac:dyDescent="0.2">
      <c r="B183" s="4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91"/>
      <c r="BR183" s="91"/>
      <c r="BS183" s="91"/>
    </row>
    <row r="184" spans="2:71" x14ac:dyDescent="0.2">
      <c r="B184" s="4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  <c r="BH184" s="91"/>
      <c r="BI184" s="91"/>
      <c r="BJ184" s="91"/>
      <c r="BK184" s="91"/>
      <c r="BL184" s="91"/>
      <c r="BM184" s="91"/>
      <c r="BN184" s="91"/>
      <c r="BO184" s="91"/>
      <c r="BP184" s="91"/>
      <c r="BQ184" s="91"/>
      <c r="BR184" s="91"/>
      <c r="BS184" s="91"/>
    </row>
    <row r="185" spans="2:71" x14ac:dyDescent="0.2">
      <c r="B185" s="4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  <c r="BP185" s="91"/>
      <c r="BQ185" s="91"/>
      <c r="BR185" s="91"/>
      <c r="BS185" s="91"/>
    </row>
    <row r="186" spans="2:71" x14ac:dyDescent="0.2">
      <c r="B186" s="4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1"/>
      <c r="BQ186" s="91"/>
      <c r="BR186" s="91"/>
      <c r="BS186" s="91"/>
    </row>
    <row r="187" spans="2:71" x14ac:dyDescent="0.2">
      <c r="B187" s="4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  <c r="BG187" s="91"/>
      <c r="BH187" s="91"/>
      <c r="BI187" s="91"/>
      <c r="BJ187" s="91"/>
      <c r="BK187" s="91"/>
      <c r="BL187" s="91"/>
      <c r="BM187" s="91"/>
      <c r="BN187" s="91"/>
      <c r="BO187" s="91"/>
      <c r="BP187" s="91"/>
      <c r="BQ187" s="91"/>
      <c r="BR187" s="91"/>
      <c r="BS187" s="91"/>
    </row>
    <row r="188" spans="2:71" x14ac:dyDescent="0.2">
      <c r="B188" s="4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1"/>
      <c r="BG188" s="91"/>
      <c r="BH188" s="91"/>
      <c r="BI188" s="91"/>
      <c r="BJ188" s="91"/>
      <c r="BK188" s="91"/>
      <c r="BL188" s="91"/>
      <c r="BM188" s="91"/>
      <c r="BN188" s="91"/>
      <c r="BO188" s="91"/>
      <c r="BP188" s="91"/>
      <c r="BQ188" s="91"/>
      <c r="BR188" s="91"/>
      <c r="BS188" s="91"/>
    </row>
    <row r="189" spans="2:71" x14ac:dyDescent="0.2">
      <c r="B189" s="4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1"/>
      <c r="BG189" s="91"/>
      <c r="BH189" s="91"/>
      <c r="BI189" s="91"/>
      <c r="BJ189" s="91"/>
      <c r="BK189" s="91"/>
      <c r="BL189" s="91"/>
      <c r="BM189" s="91"/>
      <c r="BN189" s="91"/>
      <c r="BO189" s="91"/>
      <c r="BP189" s="91"/>
      <c r="BQ189" s="91"/>
      <c r="BR189" s="91"/>
      <c r="BS189" s="91"/>
    </row>
    <row r="190" spans="2:71" x14ac:dyDescent="0.2">
      <c r="B190" s="4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  <c r="BP190" s="91"/>
      <c r="BQ190" s="91"/>
      <c r="BR190" s="91"/>
      <c r="BS190" s="91"/>
    </row>
    <row r="191" spans="2:71" x14ac:dyDescent="0.2">
      <c r="B191" s="4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  <c r="BH191" s="91"/>
      <c r="BI191" s="91"/>
      <c r="BJ191" s="91"/>
      <c r="BK191" s="91"/>
      <c r="BL191" s="91"/>
      <c r="BM191" s="91"/>
      <c r="BN191" s="91"/>
      <c r="BO191" s="91"/>
      <c r="BP191" s="91"/>
      <c r="BQ191" s="91"/>
      <c r="BR191" s="91"/>
      <c r="BS191" s="91"/>
    </row>
    <row r="192" spans="2:71" x14ac:dyDescent="0.2">
      <c r="B192" s="4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1"/>
      <c r="BG192" s="91"/>
      <c r="BH192" s="91"/>
      <c r="BI192" s="91"/>
      <c r="BJ192" s="91"/>
      <c r="BK192" s="91"/>
      <c r="BL192" s="91"/>
      <c r="BM192" s="91"/>
      <c r="BN192" s="91"/>
      <c r="BO192" s="91"/>
      <c r="BP192" s="91"/>
      <c r="BQ192" s="91"/>
      <c r="BR192" s="91"/>
      <c r="BS192" s="91"/>
    </row>
    <row r="193" spans="2:71" x14ac:dyDescent="0.2">
      <c r="B193" s="4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1"/>
      <c r="BG193" s="91"/>
      <c r="BH193" s="91"/>
      <c r="BI193" s="91"/>
      <c r="BJ193" s="91"/>
      <c r="BK193" s="91"/>
      <c r="BL193" s="91"/>
      <c r="BM193" s="91"/>
      <c r="BN193" s="91"/>
      <c r="BO193" s="91"/>
      <c r="BP193" s="91"/>
      <c r="BQ193" s="91"/>
      <c r="BR193" s="91"/>
      <c r="BS193" s="91"/>
    </row>
    <row r="194" spans="2:71" x14ac:dyDescent="0.2">
      <c r="B194" s="4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  <c r="BH194" s="91"/>
      <c r="BI194" s="91"/>
      <c r="BJ194" s="91"/>
      <c r="BK194" s="91"/>
      <c r="BL194" s="91"/>
      <c r="BM194" s="91"/>
      <c r="BN194" s="91"/>
      <c r="BO194" s="91"/>
      <c r="BP194" s="91"/>
      <c r="BQ194" s="91"/>
      <c r="BR194" s="91"/>
      <c r="BS194" s="91"/>
    </row>
    <row r="195" spans="2:71" x14ac:dyDescent="0.2">
      <c r="B195" s="4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  <c r="BH195" s="91"/>
      <c r="BI195" s="91"/>
      <c r="BJ195" s="91"/>
      <c r="BK195" s="91"/>
      <c r="BL195" s="91"/>
      <c r="BM195" s="91"/>
      <c r="BN195" s="91"/>
      <c r="BO195" s="91"/>
      <c r="BP195" s="91"/>
      <c r="BQ195" s="91"/>
      <c r="BR195" s="91"/>
      <c r="BS195" s="91"/>
    </row>
    <row r="196" spans="2:71" x14ac:dyDescent="0.2">
      <c r="B196" s="4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1"/>
      <c r="BG196" s="91"/>
      <c r="BH196" s="91"/>
      <c r="BI196" s="91"/>
      <c r="BJ196" s="91"/>
      <c r="BK196" s="91"/>
      <c r="BL196" s="91"/>
      <c r="BM196" s="91"/>
      <c r="BN196" s="91"/>
      <c r="BO196" s="91"/>
      <c r="BP196" s="91"/>
      <c r="BQ196" s="91"/>
      <c r="BR196" s="91"/>
      <c r="BS196" s="91"/>
    </row>
    <row r="197" spans="2:71" x14ac:dyDescent="0.2">
      <c r="B197" s="4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  <c r="BH197" s="91"/>
      <c r="BI197" s="91"/>
      <c r="BJ197" s="91"/>
      <c r="BK197" s="91"/>
      <c r="BL197" s="91"/>
      <c r="BM197" s="91"/>
      <c r="BN197" s="91"/>
      <c r="BO197" s="91"/>
      <c r="BP197" s="91"/>
      <c r="BQ197" s="91"/>
      <c r="BR197" s="91"/>
      <c r="BS197" s="91"/>
    </row>
    <row r="198" spans="2:71" x14ac:dyDescent="0.2">
      <c r="B198" s="4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  <c r="BJ198" s="91"/>
      <c r="BK198" s="91"/>
      <c r="BL198" s="91"/>
      <c r="BM198" s="91"/>
      <c r="BN198" s="91"/>
      <c r="BO198" s="91"/>
      <c r="BP198" s="91"/>
      <c r="BQ198" s="91"/>
      <c r="BR198" s="91"/>
      <c r="BS198" s="91"/>
    </row>
    <row r="199" spans="2:71" x14ac:dyDescent="0.2">
      <c r="B199" s="4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H199" s="91"/>
      <c r="BI199" s="91"/>
      <c r="BJ199" s="91"/>
      <c r="BK199" s="91"/>
      <c r="BL199" s="91"/>
      <c r="BM199" s="91"/>
      <c r="BN199" s="91"/>
      <c r="BO199" s="91"/>
      <c r="BP199" s="91"/>
      <c r="BQ199" s="91"/>
      <c r="BR199" s="91"/>
      <c r="BS199" s="91"/>
    </row>
    <row r="200" spans="2:71" x14ac:dyDescent="0.2">
      <c r="B200" s="4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  <c r="BH200" s="91"/>
      <c r="BI200" s="91"/>
      <c r="BJ200" s="91"/>
      <c r="BK200" s="91"/>
      <c r="BL200" s="91"/>
      <c r="BM200" s="91"/>
      <c r="BN200" s="91"/>
      <c r="BO200" s="91"/>
      <c r="BP200" s="91"/>
      <c r="BQ200" s="91"/>
      <c r="BR200" s="91"/>
      <c r="BS200" s="91"/>
    </row>
    <row r="201" spans="2:71" x14ac:dyDescent="0.2">
      <c r="B201" s="4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91"/>
      <c r="BG201" s="91"/>
      <c r="BH201" s="91"/>
      <c r="BI201" s="91"/>
      <c r="BJ201" s="91"/>
      <c r="BK201" s="91"/>
      <c r="BL201" s="91"/>
      <c r="BM201" s="91"/>
      <c r="BN201" s="91"/>
      <c r="BO201" s="91"/>
      <c r="BP201" s="91"/>
      <c r="BQ201" s="91"/>
      <c r="BR201" s="91"/>
      <c r="BS201" s="91"/>
    </row>
    <row r="202" spans="2:71" x14ac:dyDescent="0.2">
      <c r="B202" s="4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  <c r="BF202" s="91"/>
      <c r="BG202" s="91"/>
      <c r="BH202" s="91"/>
      <c r="BI202" s="91"/>
      <c r="BJ202" s="91"/>
      <c r="BK202" s="91"/>
      <c r="BL202" s="91"/>
      <c r="BM202" s="91"/>
      <c r="BN202" s="91"/>
      <c r="BO202" s="91"/>
      <c r="BP202" s="91"/>
      <c r="BQ202" s="91"/>
      <c r="BR202" s="91"/>
      <c r="BS202" s="91"/>
    </row>
    <row r="203" spans="2:71" x14ac:dyDescent="0.2">
      <c r="B203" s="4"/>
    </row>
    <row r="204" spans="2:71" x14ac:dyDescent="0.2">
      <c r="B204" s="4"/>
    </row>
    <row r="205" spans="2:71" x14ac:dyDescent="0.2">
      <c r="B205" s="4"/>
    </row>
    <row r="206" spans="2:71" x14ac:dyDescent="0.2">
      <c r="B206" s="4"/>
    </row>
  </sheetData>
  <mergeCells count="1">
    <mergeCell ref="K5:N5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2"/>
  <sheetViews>
    <sheetView workbookViewId="0">
      <selection activeCell="I13" sqref="I13"/>
    </sheetView>
  </sheetViews>
  <sheetFormatPr baseColWidth="10" defaultColWidth="11.1640625" defaultRowHeight="16" x14ac:dyDescent="0.2"/>
  <cols>
    <col min="1" max="1" width="4" style="5" customWidth="1"/>
    <col min="2" max="2" width="39.1640625" style="3" bestFit="1" customWidth="1"/>
    <col min="3" max="3" width="15.6640625" style="2" customWidth="1"/>
    <col min="4" max="4" width="11.1640625" style="2"/>
    <col min="5" max="5" width="33.5" style="2" customWidth="1"/>
    <col min="6" max="6" width="11.83203125" style="2" bestFit="1" customWidth="1"/>
    <col min="7" max="7" width="35.1640625" style="2" bestFit="1" customWidth="1"/>
    <col min="8" max="9" width="11.1640625" style="2"/>
    <col min="10" max="10" width="40.33203125" style="2" bestFit="1" customWidth="1"/>
    <col min="11" max="11" width="8.83203125" style="2" bestFit="1" customWidth="1"/>
    <col min="12" max="14" width="11.1640625" style="2"/>
    <col min="15" max="15" width="13.6640625" style="2" bestFit="1" customWidth="1"/>
    <col min="16" max="16" width="13.6640625" style="2" customWidth="1"/>
    <col min="17" max="19" width="12.6640625" style="2" bestFit="1" customWidth="1"/>
    <col min="20" max="20" width="13.83203125" style="2" bestFit="1" customWidth="1"/>
    <col min="21" max="16384" width="11.1640625" style="2"/>
  </cols>
  <sheetData>
    <row r="1" spans="2:51" s="33" customFormat="1" x14ac:dyDescent="0.2">
      <c r="B1" s="34"/>
    </row>
    <row r="2" spans="2:51" s="33" customFormat="1" x14ac:dyDescent="0.2">
      <c r="B2" s="34"/>
      <c r="N2" s="37"/>
    </row>
    <row r="3" spans="2:51" s="35" customFormat="1" x14ac:dyDescent="0.2">
      <c r="B3" s="36"/>
      <c r="C3" s="33"/>
      <c r="N3" s="38"/>
    </row>
    <row r="4" spans="2:51" ht="17" thickBot="1" x14ac:dyDescent="0.25">
      <c r="B4" s="40"/>
      <c r="C4" s="41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2:51" ht="22" thickBot="1" x14ac:dyDescent="0.3">
      <c r="B5" s="43" t="s">
        <v>20</v>
      </c>
      <c r="C5" s="42"/>
      <c r="D5" s="5"/>
      <c r="E5" s="20"/>
      <c r="F5" s="31"/>
      <c r="G5" s="7"/>
      <c r="H5" s="5"/>
      <c r="I5" s="5"/>
      <c r="J5" s="5"/>
      <c r="K5" s="92"/>
      <c r="L5" s="92"/>
      <c r="M5" s="92"/>
      <c r="N5" s="92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2:51" ht="21" x14ac:dyDescent="0.25">
      <c r="B6" s="23"/>
      <c r="C6" s="22"/>
      <c r="D6" s="5"/>
      <c r="E6" s="20" t="s">
        <v>16</v>
      </c>
      <c r="F6" s="31">
        <v>200000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2:51" ht="21" x14ac:dyDescent="0.25">
      <c r="B7" s="24" t="s">
        <v>2</v>
      </c>
      <c r="C7" s="44">
        <f>F9*F10*F7</f>
        <v>10000</v>
      </c>
      <c r="D7" s="5"/>
      <c r="E7" s="20" t="s">
        <v>13</v>
      </c>
      <c r="F7" s="20">
        <v>5</v>
      </c>
      <c r="G7" s="5"/>
      <c r="H7" s="9"/>
      <c r="I7" s="9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7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2:51" ht="21" x14ac:dyDescent="0.25">
      <c r="B8" s="24" t="s">
        <v>3</v>
      </c>
      <c r="C8" s="26">
        <f>F11</f>
        <v>0.75</v>
      </c>
      <c r="D8" s="5"/>
      <c r="E8" s="20" t="s">
        <v>14</v>
      </c>
      <c r="F8" s="31">
        <v>120000</v>
      </c>
      <c r="G8" s="5"/>
      <c r="H8" s="9"/>
      <c r="I8" s="9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7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2:51" ht="21" x14ac:dyDescent="0.25">
      <c r="B9" s="27" t="s">
        <v>0</v>
      </c>
      <c r="C9" s="22">
        <f>C7*C8</f>
        <v>7500</v>
      </c>
      <c r="D9" s="5"/>
      <c r="E9" s="20" t="s">
        <v>5</v>
      </c>
      <c r="F9" s="20">
        <v>50</v>
      </c>
      <c r="G9" s="5"/>
      <c r="H9" s="9"/>
      <c r="I9" s="9"/>
      <c r="J9" s="5"/>
      <c r="K9" s="9"/>
      <c r="L9" s="9"/>
      <c r="M9" s="9"/>
      <c r="N9" s="9"/>
      <c r="O9" s="9"/>
      <c r="P9" s="9"/>
      <c r="Q9" s="9"/>
      <c r="R9" s="9"/>
      <c r="S9" s="9"/>
      <c r="T9" s="9"/>
      <c r="U9" s="7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2:51" ht="21" x14ac:dyDescent="0.25">
      <c r="B10" s="27"/>
      <c r="C10" s="25"/>
      <c r="D10" s="5"/>
      <c r="E10" s="20" t="s">
        <v>6</v>
      </c>
      <c r="F10" s="20">
        <v>40</v>
      </c>
      <c r="G10" s="10"/>
      <c r="H10" s="11"/>
      <c r="I10" s="11"/>
      <c r="J10" s="5"/>
      <c r="K10" s="12"/>
      <c r="L10" s="12"/>
      <c r="M10" s="12"/>
      <c r="N10" s="12"/>
      <c r="O10" s="5"/>
      <c r="P10" s="5"/>
      <c r="Q10" s="12"/>
      <c r="R10" s="12"/>
      <c r="S10" s="12"/>
      <c r="T10" s="12"/>
      <c r="U10" s="7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</row>
    <row r="11" spans="2:51" ht="21" x14ac:dyDescent="0.25">
      <c r="B11" s="27" t="s">
        <v>17</v>
      </c>
      <c r="C11" s="25">
        <f>F6*F7</f>
        <v>1000000</v>
      </c>
      <c r="D11" s="5"/>
      <c r="E11" s="20" t="s">
        <v>7</v>
      </c>
      <c r="F11" s="30">
        <v>0.75</v>
      </c>
      <c r="G11" s="5"/>
      <c r="H11" s="13"/>
      <c r="I11" s="13"/>
      <c r="J11" s="5"/>
      <c r="K11" s="5"/>
      <c r="L11" s="14"/>
      <c r="M11" s="14"/>
      <c r="N11" s="14"/>
      <c r="O11" s="5"/>
      <c r="P11" s="5"/>
      <c r="Q11" s="14"/>
      <c r="R11" s="14"/>
      <c r="S11" s="14"/>
      <c r="T11" s="14"/>
      <c r="U11" s="7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</row>
    <row r="12" spans="2:51" ht="21" x14ac:dyDescent="0.25">
      <c r="B12" s="27" t="s">
        <v>18</v>
      </c>
      <c r="C12" s="25">
        <f>F8*F7</f>
        <v>600000</v>
      </c>
      <c r="D12" s="5"/>
      <c r="E12" s="19"/>
      <c r="F12" s="19"/>
      <c r="G12" s="5"/>
      <c r="H12" s="13"/>
      <c r="I12" s="13"/>
      <c r="J12" s="5"/>
      <c r="K12" s="5"/>
      <c r="L12" s="14"/>
      <c r="M12" s="14"/>
      <c r="N12" s="14"/>
      <c r="O12" s="5"/>
      <c r="P12" s="5"/>
      <c r="Q12" s="14"/>
      <c r="R12" s="14"/>
      <c r="S12" s="14"/>
      <c r="T12" s="14"/>
      <c r="U12" s="7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2:51" ht="21" x14ac:dyDescent="0.25">
      <c r="B13" s="24" t="s">
        <v>1</v>
      </c>
      <c r="C13" s="25">
        <f>F16</f>
        <v>150000</v>
      </c>
      <c r="D13" s="5"/>
      <c r="E13" s="20" t="s">
        <v>11</v>
      </c>
      <c r="F13" s="31">
        <v>100000</v>
      </c>
      <c r="G13" s="5"/>
      <c r="H13" s="13"/>
      <c r="I13" s="13"/>
      <c r="J13" s="5"/>
      <c r="K13" s="5"/>
      <c r="L13" s="15"/>
      <c r="M13" s="15"/>
      <c r="N13" s="15"/>
      <c r="O13" s="5"/>
      <c r="P13" s="5"/>
      <c r="Q13" s="15"/>
      <c r="R13" s="15"/>
      <c r="S13" s="15"/>
      <c r="T13" s="15"/>
      <c r="U13" s="7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spans="2:51" ht="21" x14ac:dyDescent="0.25">
      <c r="B14" s="24" t="s">
        <v>19</v>
      </c>
      <c r="C14" s="25">
        <f>C11-C12-C13</f>
        <v>250000</v>
      </c>
      <c r="D14" s="5"/>
      <c r="E14" s="20" t="s">
        <v>12</v>
      </c>
      <c r="F14" s="31">
        <v>10000</v>
      </c>
      <c r="G14" s="5"/>
      <c r="H14" s="5"/>
      <c r="I14" s="5"/>
      <c r="J14" s="5"/>
      <c r="K14" s="9"/>
      <c r="L14" s="9"/>
      <c r="M14" s="9"/>
      <c r="N14" s="9"/>
      <c r="O14" s="9"/>
      <c r="P14" s="9"/>
      <c r="Q14" s="9"/>
      <c r="R14" s="9"/>
      <c r="S14" s="9"/>
      <c r="T14" s="9"/>
      <c r="U14" s="39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</row>
    <row r="15" spans="2:51" ht="21" x14ac:dyDescent="0.25">
      <c r="B15" s="21"/>
      <c r="C15" s="22"/>
      <c r="D15" s="5"/>
      <c r="E15" s="20"/>
      <c r="F15" s="2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</row>
    <row r="16" spans="2:51" ht="22" thickBot="1" x14ac:dyDescent="0.3">
      <c r="B16" s="28" t="s">
        <v>30</v>
      </c>
      <c r="C16" s="29">
        <f>C11/C9</f>
        <v>133.33333333333334</v>
      </c>
      <c r="D16" s="5"/>
      <c r="E16" s="20" t="s">
        <v>10</v>
      </c>
      <c r="F16" s="31">
        <f>F13+(F14*F7)</f>
        <v>150000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</row>
    <row r="17" spans="1:51" ht="21" x14ac:dyDescent="0.25">
      <c r="B17" s="8"/>
      <c r="C17" s="6"/>
      <c r="D17" s="5"/>
      <c r="E17" s="5"/>
      <c r="F17" s="16"/>
      <c r="G17" s="5"/>
      <c r="H17" s="16"/>
      <c r="I17" s="16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</row>
    <row r="18" spans="1:51" s="1" customFormat="1" ht="21" x14ac:dyDescent="0.25">
      <c r="A18" s="17"/>
      <c r="B18" s="32" t="s">
        <v>8</v>
      </c>
      <c r="C18" s="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</row>
    <row r="19" spans="1:51" s="1" customFormat="1" ht="21" x14ac:dyDescent="0.25">
      <c r="A19" s="17"/>
      <c r="B19" s="4" t="s">
        <v>4</v>
      </c>
      <c r="C19" s="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</row>
    <row r="20" spans="1:51" s="1" customFormat="1" x14ac:dyDescent="0.2">
      <c r="A20" s="17"/>
      <c r="B20" s="4"/>
      <c r="C20" s="5"/>
      <c r="D20" s="17"/>
      <c r="E20" s="7"/>
      <c r="F20" s="5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</row>
    <row r="21" spans="1:51" s="1" customFormat="1" x14ac:dyDescent="0.2">
      <c r="A21" s="17"/>
      <c r="B21" s="4"/>
      <c r="C21" s="5"/>
      <c r="D21" s="17"/>
      <c r="E21" s="5"/>
      <c r="F21" s="5"/>
      <c r="G21" s="5"/>
      <c r="H21" s="5"/>
      <c r="I21" s="5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1" customFormat="1" x14ac:dyDescent="0.2">
      <c r="A22" s="17"/>
      <c r="B22" s="4"/>
      <c r="C22" s="5"/>
      <c r="D22" s="17"/>
      <c r="E22" s="5"/>
      <c r="F22" s="9"/>
      <c r="G22" s="5"/>
      <c r="H22" s="5"/>
      <c r="I22" s="5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</row>
    <row r="23" spans="1:51" x14ac:dyDescent="0.2">
      <c r="B23" s="4"/>
      <c r="C23" s="5"/>
      <c r="D23" s="5"/>
      <c r="E23" s="5"/>
      <c r="F23" s="18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1:51" x14ac:dyDescent="0.2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1:51" x14ac:dyDescent="0.2">
      <c r="B25" s="4"/>
      <c r="C25" s="5"/>
      <c r="D25" s="5"/>
      <c r="E25" s="10"/>
      <c r="F25" s="11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</row>
    <row r="26" spans="1:51" x14ac:dyDescent="0.2">
      <c r="B26" s="4"/>
      <c r="C26" s="5"/>
      <c r="D26" s="5"/>
      <c r="E26" s="5"/>
      <c r="F26" s="9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</row>
    <row r="27" spans="1:51" x14ac:dyDescent="0.2">
      <c r="B27" s="4"/>
      <c r="C27" s="5"/>
      <c r="D27" s="5"/>
      <c r="E27" s="5"/>
      <c r="F27" s="13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</row>
    <row r="28" spans="1:51" x14ac:dyDescent="0.2"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</row>
    <row r="29" spans="1:51" x14ac:dyDescent="0.2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</row>
    <row r="30" spans="1:51" x14ac:dyDescent="0.2">
      <c r="B30" s="4"/>
      <c r="C30" s="5"/>
      <c r="D30" s="5"/>
      <c r="E30" s="5"/>
      <c r="F30" s="16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</row>
    <row r="31" spans="1:51" x14ac:dyDescent="0.2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</row>
    <row r="32" spans="1:51" x14ac:dyDescent="0.2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</row>
    <row r="33" spans="2:51" x14ac:dyDescent="0.2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</row>
    <row r="34" spans="2:51" x14ac:dyDescent="0.2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</row>
    <row r="35" spans="2:51" x14ac:dyDescent="0.2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</row>
    <row r="36" spans="2:51" x14ac:dyDescent="0.2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</row>
    <row r="37" spans="2:51" x14ac:dyDescent="0.2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</row>
    <row r="38" spans="2:51" x14ac:dyDescent="0.2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</row>
    <row r="39" spans="2:51" x14ac:dyDescent="0.2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</row>
    <row r="40" spans="2:51" x14ac:dyDescent="0.2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</row>
    <row r="41" spans="2:51" x14ac:dyDescent="0.2"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</row>
    <row r="42" spans="2:51" x14ac:dyDescent="0.2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</row>
    <row r="43" spans="2:51" x14ac:dyDescent="0.2"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</row>
    <row r="44" spans="2:51" x14ac:dyDescent="0.2"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</row>
    <row r="45" spans="2:51" x14ac:dyDescent="0.2"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</row>
    <row r="46" spans="2:51" x14ac:dyDescent="0.2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</row>
    <row r="47" spans="2:51" x14ac:dyDescent="0.2"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</row>
    <row r="48" spans="2:51" x14ac:dyDescent="0.2"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</row>
    <row r="49" spans="2:51" x14ac:dyDescent="0.2"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</row>
    <row r="50" spans="2:51" x14ac:dyDescent="0.2"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</row>
    <row r="51" spans="2:51" x14ac:dyDescent="0.2"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</row>
    <row r="52" spans="2:51" x14ac:dyDescent="0.2"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</row>
    <row r="53" spans="2:51" x14ac:dyDescent="0.2"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</row>
    <row r="54" spans="2:51" x14ac:dyDescent="0.2"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</row>
    <row r="55" spans="2:51" x14ac:dyDescent="0.2"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</row>
    <row r="56" spans="2:51" x14ac:dyDescent="0.2"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</row>
    <row r="57" spans="2:51" x14ac:dyDescent="0.2"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</row>
    <row r="58" spans="2:51" x14ac:dyDescent="0.2"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</row>
    <row r="59" spans="2:51" x14ac:dyDescent="0.2"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</row>
    <row r="60" spans="2:51" x14ac:dyDescent="0.2"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</row>
    <row r="61" spans="2:51" x14ac:dyDescent="0.2"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</row>
    <row r="62" spans="2:51" x14ac:dyDescent="0.2"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</row>
    <row r="63" spans="2:51" x14ac:dyDescent="0.2">
      <c r="B63" s="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</row>
    <row r="64" spans="2:51" x14ac:dyDescent="0.2">
      <c r="B64" s="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</row>
    <row r="65" spans="2:71" x14ac:dyDescent="0.2">
      <c r="B65" s="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</row>
    <row r="66" spans="2:71" x14ac:dyDescent="0.2">
      <c r="B66" s="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</row>
    <row r="67" spans="2:71" x14ac:dyDescent="0.2">
      <c r="B67" s="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</row>
    <row r="68" spans="2:71" x14ac:dyDescent="0.2">
      <c r="B68" s="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</row>
    <row r="69" spans="2:71" x14ac:dyDescent="0.2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</row>
    <row r="70" spans="2:71" x14ac:dyDescent="0.2">
      <c r="B70" s="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</row>
    <row r="71" spans="2:71" x14ac:dyDescent="0.2">
      <c r="B71" s="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</row>
    <row r="72" spans="2:71" x14ac:dyDescent="0.2"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</row>
    <row r="73" spans="2:71" x14ac:dyDescent="0.2">
      <c r="B73" s="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</row>
    <row r="74" spans="2:71" x14ac:dyDescent="0.2">
      <c r="B74" s="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</row>
    <row r="75" spans="2:71" x14ac:dyDescent="0.2">
      <c r="B75" s="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</row>
    <row r="76" spans="2:71" x14ac:dyDescent="0.2">
      <c r="B76" s="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</row>
    <row r="77" spans="2:71" x14ac:dyDescent="0.2">
      <c r="B77" s="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</row>
    <row r="78" spans="2:71" x14ac:dyDescent="0.2">
      <c r="B78" s="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</row>
    <row r="79" spans="2:71" x14ac:dyDescent="0.2">
      <c r="B79" s="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</row>
    <row r="80" spans="2:71" x14ac:dyDescent="0.2">
      <c r="B80" s="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</row>
    <row r="81" spans="2:71" x14ac:dyDescent="0.2">
      <c r="B81" s="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</row>
    <row r="82" spans="2:71" x14ac:dyDescent="0.2">
      <c r="B82" s="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</row>
    <row r="83" spans="2:71" x14ac:dyDescent="0.2">
      <c r="B83" s="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</row>
    <row r="84" spans="2:71" x14ac:dyDescent="0.2">
      <c r="B84" s="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</row>
    <row r="85" spans="2:71" x14ac:dyDescent="0.2">
      <c r="B85" s="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</row>
    <row r="86" spans="2:71" x14ac:dyDescent="0.2">
      <c r="B86" s="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</row>
    <row r="87" spans="2:71" x14ac:dyDescent="0.2">
      <c r="B87" s="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</row>
    <row r="88" spans="2:71" x14ac:dyDescent="0.2">
      <c r="B88" s="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</row>
    <row r="89" spans="2:71" x14ac:dyDescent="0.2">
      <c r="B89" s="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</row>
    <row r="90" spans="2:71" x14ac:dyDescent="0.2">
      <c r="B90" s="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</row>
    <row r="91" spans="2:71" x14ac:dyDescent="0.2">
      <c r="B91" s="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</row>
    <row r="92" spans="2:71" x14ac:dyDescent="0.2">
      <c r="B92" s="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</row>
    <row r="93" spans="2:71" x14ac:dyDescent="0.2">
      <c r="B93" s="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</row>
    <row r="94" spans="2:71" x14ac:dyDescent="0.2">
      <c r="B94" s="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</row>
    <row r="95" spans="2:71" x14ac:dyDescent="0.2">
      <c r="B95" s="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</row>
    <row r="96" spans="2:71" x14ac:dyDescent="0.2">
      <c r="B96" s="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</row>
    <row r="97" spans="2:71" x14ac:dyDescent="0.2">
      <c r="B97" s="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</row>
    <row r="98" spans="2:71" x14ac:dyDescent="0.2">
      <c r="B98" s="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</row>
    <row r="99" spans="2:71" x14ac:dyDescent="0.2">
      <c r="B99" s="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</row>
    <row r="100" spans="2:71" x14ac:dyDescent="0.2">
      <c r="B100" s="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</row>
    <row r="101" spans="2:71" x14ac:dyDescent="0.2">
      <c r="B101" s="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</row>
    <row r="102" spans="2:71" x14ac:dyDescent="0.2">
      <c r="B102" s="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</row>
    <row r="103" spans="2:71" x14ac:dyDescent="0.2">
      <c r="B103" s="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</row>
    <row r="104" spans="2:71" x14ac:dyDescent="0.2">
      <c r="B104" s="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</row>
    <row r="105" spans="2:71" x14ac:dyDescent="0.2">
      <c r="B105" s="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</row>
    <row r="106" spans="2:71" x14ac:dyDescent="0.2">
      <c r="B106" s="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</row>
    <row r="107" spans="2:71" x14ac:dyDescent="0.2">
      <c r="B107" s="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</row>
    <row r="108" spans="2:71" x14ac:dyDescent="0.2">
      <c r="B108" s="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</row>
    <row r="109" spans="2:71" x14ac:dyDescent="0.2">
      <c r="B109" s="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</row>
    <row r="110" spans="2:71" x14ac:dyDescent="0.2">
      <c r="B110" s="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</row>
    <row r="111" spans="2:71" x14ac:dyDescent="0.2">
      <c r="B111" s="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</row>
    <row r="112" spans="2:71" x14ac:dyDescent="0.2">
      <c r="B112" s="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</row>
    <row r="113" spans="2:71" x14ac:dyDescent="0.2">
      <c r="B113" s="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</row>
    <row r="114" spans="2:71" x14ac:dyDescent="0.2">
      <c r="B114" s="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</row>
    <row r="115" spans="2:71" x14ac:dyDescent="0.2">
      <c r="B115" s="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</row>
    <row r="116" spans="2:71" x14ac:dyDescent="0.2">
      <c r="B116" s="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</row>
    <row r="117" spans="2:71" x14ac:dyDescent="0.2">
      <c r="B117" s="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</row>
    <row r="118" spans="2:71" x14ac:dyDescent="0.2">
      <c r="B118" s="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</row>
    <row r="119" spans="2:71" x14ac:dyDescent="0.2">
      <c r="B119" s="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</row>
    <row r="120" spans="2:71" x14ac:dyDescent="0.2">
      <c r="B120" s="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</row>
    <row r="121" spans="2:71" x14ac:dyDescent="0.2">
      <c r="B121" s="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</row>
    <row r="122" spans="2:71" x14ac:dyDescent="0.2">
      <c r="B122" s="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</row>
    <row r="123" spans="2:71" x14ac:dyDescent="0.2">
      <c r="B123" s="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</row>
    <row r="124" spans="2:71" x14ac:dyDescent="0.2">
      <c r="B124" s="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</row>
    <row r="125" spans="2:71" x14ac:dyDescent="0.2">
      <c r="B125" s="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</row>
    <row r="126" spans="2:71" x14ac:dyDescent="0.2">
      <c r="B126" s="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</row>
    <row r="127" spans="2:71" x14ac:dyDescent="0.2">
      <c r="B127" s="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</row>
    <row r="128" spans="2:71" x14ac:dyDescent="0.2">
      <c r="B128" s="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</row>
    <row r="129" spans="2:71" x14ac:dyDescent="0.2">
      <c r="B129" s="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</row>
    <row r="130" spans="2:71" x14ac:dyDescent="0.2">
      <c r="B130" s="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</row>
    <row r="131" spans="2:71" x14ac:dyDescent="0.2">
      <c r="B131" s="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</row>
    <row r="132" spans="2:71" x14ac:dyDescent="0.2">
      <c r="B132" s="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</row>
    <row r="133" spans="2:71" x14ac:dyDescent="0.2">
      <c r="B133" s="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</row>
    <row r="134" spans="2:71" x14ac:dyDescent="0.2">
      <c r="B134" s="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</row>
    <row r="135" spans="2:71" x14ac:dyDescent="0.2">
      <c r="B135" s="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</row>
    <row r="136" spans="2:71" x14ac:dyDescent="0.2">
      <c r="B136" s="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</row>
    <row r="137" spans="2:71" x14ac:dyDescent="0.2">
      <c r="B137" s="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</row>
    <row r="138" spans="2:71" x14ac:dyDescent="0.2">
      <c r="B138" s="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</row>
    <row r="139" spans="2:71" x14ac:dyDescent="0.2">
      <c r="B139" s="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</row>
    <row r="140" spans="2:71" x14ac:dyDescent="0.2">
      <c r="B140" s="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</row>
    <row r="141" spans="2:71" x14ac:dyDescent="0.2">
      <c r="B141" s="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</row>
    <row r="142" spans="2:71" x14ac:dyDescent="0.2">
      <c r="B142" s="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</row>
    <row r="143" spans="2:71" x14ac:dyDescent="0.2">
      <c r="B143" s="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</row>
    <row r="144" spans="2:71" x14ac:dyDescent="0.2">
      <c r="B144" s="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</row>
    <row r="145" spans="2:71" x14ac:dyDescent="0.2">
      <c r="B145" s="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</row>
    <row r="146" spans="2:71" x14ac:dyDescent="0.2">
      <c r="B146" s="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</row>
    <row r="147" spans="2:71" x14ac:dyDescent="0.2">
      <c r="B147" s="4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</row>
    <row r="148" spans="2:71" x14ac:dyDescent="0.2">
      <c r="B148" s="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</row>
    <row r="149" spans="2:71" x14ac:dyDescent="0.2">
      <c r="B149" s="4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</row>
    <row r="150" spans="2:71" x14ac:dyDescent="0.2">
      <c r="B150" s="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</row>
    <row r="151" spans="2:71" x14ac:dyDescent="0.2">
      <c r="B151" s="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</row>
    <row r="152" spans="2:71" x14ac:dyDescent="0.2">
      <c r="B152" s="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</row>
    <row r="153" spans="2:71" x14ac:dyDescent="0.2">
      <c r="B153" s="4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</row>
    <row r="154" spans="2:71" x14ac:dyDescent="0.2">
      <c r="B154" s="4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</row>
    <row r="155" spans="2:71" x14ac:dyDescent="0.2">
      <c r="B155" s="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</row>
    <row r="156" spans="2:71" x14ac:dyDescent="0.2">
      <c r="B156" s="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</row>
    <row r="157" spans="2:71" x14ac:dyDescent="0.2">
      <c r="B157" s="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</row>
    <row r="158" spans="2:71" x14ac:dyDescent="0.2">
      <c r="B158" s="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</row>
    <row r="159" spans="2:71" x14ac:dyDescent="0.2">
      <c r="B159" s="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</row>
    <row r="160" spans="2:71" x14ac:dyDescent="0.2">
      <c r="B160" s="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</row>
    <row r="161" spans="2:71" x14ac:dyDescent="0.2">
      <c r="B161" s="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</row>
    <row r="162" spans="2:71" x14ac:dyDescent="0.2">
      <c r="B162" s="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</row>
    <row r="163" spans="2:71" x14ac:dyDescent="0.2">
      <c r="B163" s="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</row>
    <row r="164" spans="2:71" x14ac:dyDescent="0.2">
      <c r="B164" s="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</row>
    <row r="165" spans="2:71" x14ac:dyDescent="0.2">
      <c r="B165" s="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</row>
    <row r="166" spans="2:71" x14ac:dyDescent="0.2">
      <c r="B166" s="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</row>
    <row r="167" spans="2:71" x14ac:dyDescent="0.2">
      <c r="B167" s="4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</row>
    <row r="168" spans="2:71" x14ac:dyDescent="0.2">
      <c r="B168" s="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</row>
    <row r="169" spans="2:71" x14ac:dyDescent="0.2">
      <c r="B169" s="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</row>
    <row r="170" spans="2:71" x14ac:dyDescent="0.2">
      <c r="B170" s="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</row>
    <row r="171" spans="2:71" x14ac:dyDescent="0.2">
      <c r="B171" s="4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</row>
    <row r="172" spans="2:71" x14ac:dyDescent="0.2">
      <c r="B172" s="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</row>
    <row r="173" spans="2:71" x14ac:dyDescent="0.2">
      <c r="B173" s="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</row>
    <row r="174" spans="2:71" x14ac:dyDescent="0.2">
      <c r="B174" s="4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</row>
    <row r="175" spans="2:71" x14ac:dyDescent="0.2">
      <c r="B175" s="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</row>
    <row r="176" spans="2:71" x14ac:dyDescent="0.2">
      <c r="B176" s="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</row>
    <row r="177" spans="2:71" x14ac:dyDescent="0.2">
      <c r="B177" s="4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</row>
    <row r="178" spans="2:71" x14ac:dyDescent="0.2">
      <c r="B178" s="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</row>
    <row r="179" spans="2:71" x14ac:dyDescent="0.2">
      <c r="B179" s="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</row>
    <row r="180" spans="2:71" x14ac:dyDescent="0.2">
      <c r="B180" s="4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</row>
    <row r="181" spans="2:71" x14ac:dyDescent="0.2">
      <c r="B181" s="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</row>
    <row r="182" spans="2:71" x14ac:dyDescent="0.2">
      <c r="B182" s="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</row>
    <row r="183" spans="2:71" x14ac:dyDescent="0.2">
      <c r="B183" s="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</row>
    <row r="184" spans="2:71" x14ac:dyDescent="0.2">
      <c r="B184" s="4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</row>
    <row r="185" spans="2:71" x14ac:dyDescent="0.2">
      <c r="B185" s="4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</row>
    <row r="186" spans="2:71" x14ac:dyDescent="0.2">
      <c r="B186" s="4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</row>
    <row r="187" spans="2:71" x14ac:dyDescent="0.2">
      <c r="B187" s="4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</row>
    <row r="188" spans="2:71" x14ac:dyDescent="0.2">
      <c r="B188" s="4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</row>
    <row r="189" spans="2:71" x14ac:dyDescent="0.2">
      <c r="B189" s="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</row>
    <row r="190" spans="2:71" x14ac:dyDescent="0.2">
      <c r="B190" s="4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</row>
    <row r="191" spans="2:71" x14ac:dyDescent="0.2">
      <c r="B191" s="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</row>
    <row r="192" spans="2:71" x14ac:dyDescent="0.2">
      <c r="B192" s="4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</row>
    <row r="193" spans="2:71" x14ac:dyDescent="0.2">
      <c r="B193" s="4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</row>
    <row r="194" spans="2:71" x14ac:dyDescent="0.2">
      <c r="B194" s="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</row>
    <row r="195" spans="2:71" x14ac:dyDescent="0.2">
      <c r="B195" s="4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</row>
    <row r="196" spans="2:71" x14ac:dyDescent="0.2">
      <c r="B196" s="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</row>
    <row r="197" spans="2:71" x14ac:dyDescent="0.2">
      <c r="B197" s="4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</row>
    <row r="198" spans="2:71" x14ac:dyDescent="0.2">
      <c r="B198" s="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</row>
    <row r="199" spans="2:71" x14ac:dyDescent="0.2">
      <c r="B199" s="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</row>
    <row r="200" spans="2:71" x14ac:dyDescent="0.2">
      <c r="B200" s="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</row>
    <row r="201" spans="2:71" x14ac:dyDescent="0.2">
      <c r="B201" s="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</row>
    <row r="202" spans="2:71" x14ac:dyDescent="0.2">
      <c r="B202" s="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</row>
  </sheetData>
  <mergeCells count="1">
    <mergeCell ref="K5:N5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2"/>
  <sheetViews>
    <sheetView workbookViewId="0">
      <selection activeCell="F6" sqref="F6"/>
    </sheetView>
  </sheetViews>
  <sheetFormatPr baseColWidth="10" defaultColWidth="11.1640625" defaultRowHeight="16" x14ac:dyDescent="0.2"/>
  <cols>
    <col min="1" max="1" width="4" style="5" customWidth="1"/>
    <col min="2" max="2" width="39.1640625" style="3" bestFit="1" customWidth="1"/>
    <col min="3" max="3" width="15.6640625" style="2" customWidth="1"/>
    <col min="4" max="4" width="11.1640625" style="2"/>
    <col min="5" max="5" width="33.5" style="2" customWidth="1"/>
    <col min="6" max="6" width="15" style="2" customWidth="1"/>
    <col min="7" max="7" width="35.1640625" style="2" bestFit="1" customWidth="1"/>
    <col min="8" max="9" width="11.1640625" style="2"/>
    <col min="10" max="10" width="40.33203125" style="2" bestFit="1" customWidth="1"/>
    <col min="11" max="11" width="8.83203125" style="2" bestFit="1" customWidth="1"/>
    <col min="12" max="14" width="11.1640625" style="2"/>
    <col min="15" max="15" width="13.6640625" style="2" bestFit="1" customWidth="1"/>
    <col min="16" max="16" width="13.6640625" style="2" customWidth="1"/>
    <col min="17" max="19" width="12.6640625" style="2" bestFit="1" customWidth="1"/>
    <col min="20" max="20" width="13.83203125" style="2" bestFit="1" customWidth="1"/>
    <col min="21" max="16384" width="11.1640625" style="2"/>
  </cols>
  <sheetData>
    <row r="1" spans="2:51" s="33" customFormat="1" x14ac:dyDescent="0.2">
      <c r="B1" s="34"/>
    </row>
    <row r="2" spans="2:51" s="33" customFormat="1" x14ac:dyDescent="0.2">
      <c r="B2" s="34"/>
      <c r="N2" s="37"/>
    </row>
    <row r="3" spans="2:51" s="35" customFormat="1" x14ac:dyDescent="0.2">
      <c r="B3" s="36"/>
      <c r="C3" s="33"/>
      <c r="N3" s="38"/>
    </row>
    <row r="4" spans="2:51" ht="17" thickBot="1" x14ac:dyDescent="0.25">
      <c r="B4" s="40"/>
      <c r="C4" s="41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2:51" ht="22" thickBot="1" x14ac:dyDescent="0.3">
      <c r="B5" s="43" t="s">
        <v>28</v>
      </c>
      <c r="C5" s="42"/>
      <c r="D5" s="5"/>
      <c r="E5" s="5"/>
      <c r="F5" s="5"/>
      <c r="G5" s="7"/>
      <c r="H5" s="5"/>
      <c r="I5" s="5"/>
      <c r="J5" s="5"/>
      <c r="K5" s="92"/>
      <c r="L5" s="92"/>
      <c r="M5" s="92"/>
      <c r="N5" s="92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2:51" ht="21" x14ac:dyDescent="0.25">
      <c r="B6" s="23"/>
      <c r="C6" s="22"/>
      <c r="D6" s="5"/>
      <c r="E6" s="20" t="s">
        <v>29</v>
      </c>
      <c r="F6" s="31">
        <v>200000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2:51" ht="21" x14ac:dyDescent="0.25">
      <c r="B7" s="24" t="s">
        <v>9</v>
      </c>
      <c r="C7" s="25">
        <f>F8</f>
        <v>25000</v>
      </c>
      <c r="D7" s="5"/>
      <c r="E7" s="20"/>
      <c r="F7" s="31"/>
      <c r="G7" s="5"/>
      <c r="H7" s="9"/>
      <c r="I7" s="9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7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2:51" ht="21" x14ac:dyDescent="0.25">
      <c r="B8" s="24"/>
      <c r="C8" s="25"/>
      <c r="D8" s="5"/>
      <c r="E8" s="20" t="s">
        <v>22</v>
      </c>
      <c r="F8" s="31">
        <v>25000</v>
      </c>
      <c r="G8" s="5"/>
      <c r="H8" s="9"/>
      <c r="I8" s="9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7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2:51" ht="21" x14ac:dyDescent="0.25">
      <c r="B9" s="24" t="s">
        <v>25</v>
      </c>
      <c r="C9" s="25">
        <f>C12+C14</f>
        <v>950000</v>
      </c>
      <c r="D9" s="5"/>
      <c r="E9" s="20" t="s">
        <v>13</v>
      </c>
      <c r="F9" s="46">
        <v>5</v>
      </c>
      <c r="G9" s="5"/>
      <c r="H9" s="9"/>
      <c r="I9" s="9"/>
      <c r="J9" s="5"/>
      <c r="K9" s="9"/>
      <c r="L9" s="9"/>
      <c r="M9" s="9"/>
      <c r="N9" s="9"/>
      <c r="O9" s="9"/>
      <c r="P9" s="9"/>
      <c r="Q9" s="9"/>
      <c r="R9" s="9"/>
      <c r="S9" s="9"/>
      <c r="T9" s="9"/>
      <c r="U9" s="7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2:51" ht="21" x14ac:dyDescent="0.25">
      <c r="B10" s="24" t="s">
        <v>26</v>
      </c>
      <c r="C10" s="25">
        <f>F11</f>
        <v>600000</v>
      </c>
      <c r="D10" s="5"/>
      <c r="E10" s="20" t="s">
        <v>23</v>
      </c>
      <c r="F10" s="31">
        <v>120000</v>
      </c>
      <c r="G10" s="10"/>
      <c r="H10" s="11"/>
      <c r="I10" s="11"/>
      <c r="J10" s="5"/>
      <c r="K10" s="12"/>
      <c r="L10" s="12"/>
      <c r="M10" s="12"/>
      <c r="N10" s="12"/>
      <c r="O10" s="5"/>
      <c r="P10" s="5"/>
      <c r="Q10" s="12"/>
      <c r="R10" s="12"/>
      <c r="S10" s="12"/>
      <c r="T10" s="12"/>
      <c r="U10" s="7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</row>
    <row r="11" spans="2:51" ht="21" x14ac:dyDescent="0.25">
      <c r="B11" s="24" t="s">
        <v>1</v>
      </c>
      <c r="C11" s="25">
        <f>F15</f>
        <v>150000</v>
      </c>
      <c r="D11" s="5"/>
      <c r="E11" s="20" t="s">
        <v>24</v>
      </c>
      <c r="F11" s="31">
        <f>F9*F10</f>
        <v>600000</v>
      </c>
      <c r="G11" s="5"/>
      <c r="H11" s="13"/>
      <c r="I11" s="13"/>
      <c r="J11" s="5"/>
      <c r="K11" s="5"/>
      <c r="L11" s="14"/>
      <c r="M11" s="14"/>
      <c r="N11" s="14"/>
      <c r="O11" s="5"/>
      <c r="P11" s="5"/>
      <c r="Q11" s="14"/>
      <c r="R11" s="14"/>
      <c r="S11" s="14"/>
      <c r="T11" s="14"/>
      <c r="U11" s="7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</row>
    <row r="12" spans="2:51" ht="21" x14ac:dyDescent="0.25">
      <c r="B12" s="24" t="s">
        <v>27</v>
      </c>
      <c r="C12" s="25">
        <f>C10+C11</f>
        <v>750000</v>
      </c>
      <c r="D12" s="5"/>
      <c r="E12" s="19"/>
      <c r="F12" s="19"/>
      <c r="G12" s="5"/>
      <c r="H12" s="13"/>
      <c r="I12" s="13"/>
      <c r="J12" s="5"/>
      <c r="K12" s="5"/>
      <c r="L12" s="14"/>
      <c r="M12" s="14"/>
      <c r="N12" s="14"/>
      <c r="O12" s="5"/>
      <c r="P12" s="5"/>
      <c r="Q12" s="14"/>
      <c r="R12" s="14"/>
      <c r="S12" s="14"/>
      <c r="T12" s="14"/>
      <c r="U12" s="7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2:51" ht="21" x14ac:dyDescent="0.25">
      <c r="B13" s="24"/>
      <c r="C13" s="25"/>
      <c r="D13" s="5"/>
      <c r="E13" s="20" t="s">
        <v>11</v>
      </c>
      <c r="F13" s="31">
        <v>100000</v>
      </c>
      <c r="G13" s="5"/>
      <c r="H13" s="13"/>
      <c r="I13" s="13"/>
      <c r="J13" s="5"/>
      <c r="K13" s="5"/>
      <c r="L13" s="15"/>
      <c r="M13" s="15"/>
      <c r="N13" s="15"/>
      <c r="O13" s="5"/>
      <c r="P13" s="5"/>
      <c r="Q13" s="15"/>
      <c r="R13" s="15"/>
      <c r="S13" s="15"/>
      <c r="T13" s="15"/>
      <c r="U13" s="7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spans="2:51" ht="21" x14ac:dyDescent="0.25">
      <c r="B14" s="24" t="s">
        <v>15</v>
      </c>
      <c r="C14" s="25">
        <f>F6</f>
        <v>200000</v>
      </c>
      <c r="D14" s="5"/>
      <c r="E14" s="20" t="s">
        <v>12</v>
      </c>
      <c r="F14" s="31">
        <v>10000</v>
      </c>
      <c r="G14" s="5"/>
      <c r="H14" s="5"/>
      <c r="I14" s="5"/>
      <c r="J14" s="5"/>
      <c r="K14" s="9"/>
      <c r="L14" s="9"/>
      <c r="M14" s="9"/>
      <c r="N14" s="9"/>
      <c r="O14" s="9"/>
      <c r="P14" s="9"/>
      <c r="Q14" s="9"/>
      <c r="R14" s="9"/>
      <c r="S14" s="9"/>
      <c r="T14" s="9"/>
      <c r="U14" s="39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</row>
    <row r="15" spans="2:51" ht="21" x14ac:dyDescent="0.25">
      <c r="B15" s="21"/>
      <c r="C15" s="22"/>
      <c r="D15" s="5"/>
      <c r="E15" s="20" t="s">
        <v>10</v>
      </c>
      <c r="F15" s="31">
        <f>F13+F14*F9</f>
        <v>150000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</row>
    <row r="16" spans="2:51" ht="22" thickBot="1" x14ac:dyDescent="0.3">
      <c r="B16" s="28" t="s">
        <v>21</v>
      </c>
      <c r="C16" s="45">
        <f>ROUNDUP(C9/C7, 0)</f>
        <v>38</v>
      </c>
      <c r="D16" s="5"/>
      <c r="E16" s="6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</row>
    <row r="17" spans="1:51" ht="21" x14ac:dyDescent="0.25">
      <c r="B17" s="8"/>
      <c r="C17" s="6"/>
      <c r="D17" s="5"/>
      <c r="E17" s="17"/>
      <c r="F17" s="17"/>
      <c r="G17" s="5"/>
      <c r="H17" s="16"/>
      <c r="I17" s="16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</row>
    <row r="18" spans="1:51" s="1" customFormat="1" ht="21" x14ac:dyDescent="0.25">
      <c r="A18" s="17"/>
      <c r="B18" s="32"/>
      <c r="C18" s="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</row>
    <row r="19" spans="1:51" s="1" customFormat="1" ht="21" x14ac:dyDescent="0.25">
      <c r="A19" s="17"/>
      <c r="B19" s="4"/>
      <c r="C19" s="6"/>
      <c r="D19" s="17"/>
      <c r="E19" s="7"/>
      <c r="F19" s="5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</row>
    <row r="20" spans="1:51" s="1" customFormat="1" x14ac:dyDescent="0.2">
      <c r="A20" s="17"/>
      <c r="B20" s="4"/>
      <c r="C20" s="5"/>
      <c r="D20" s="17"/>
      <c r="E20" s="5"/>
      <c r="F20" s="5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</row>
    <row r="21" spans="1:51" s="1" customFormat="1" x14ac:dyDescent="0.2">
      <c r="A21" s="17"/>
      <c r="B21" s="4"/>
      <c r="C21" s="5"/>
      <c r="D21" s="17"/>
      <c r="E21" s="5"/>
      <c r="F21" s="9"/>
      <c r="G21" s="5"/>
      <c r="H21" s="5"/>
      <c r="I21" s="5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1" customFormat="1" x14ac:dyDescent="0.2">
      <c r="A22" s="17"/>
      <c r="B22" s="4"/>
      <c r="C22" s="5"/>
      <c r="D22" s="17"/>
      <c r="E22" s="5"/>
      <c r="F22" s="18"/>
      <c r="G22" s="5"/>
      <c r="H22" s="5"/>
      <c r="I22" s="5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</row>
    <row r="23" spans="1:51" x14ac:dyDescent="0.2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1:51" x14ac:dyDescent="0.2">
      <c r="B24" s="4"/>
      <c r="C24" s="5"/>
      <c r="D24" s="5"/>
      <c r="E24" s="10"/>
      <c r="F24" s="11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1:51" x14ac:dyDescent="0.2">
      <c r="B25" s="4"/>
      <c r="C25" s="5"/>
      <c r="D25" s="5"/>
      <c r="E25" s="5"/>
      <c r="F25" s="9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</row>
    <row r="26" spans="1:51" x14ac:dyDescent="0.2">
      <c r="B26" s="4"/>
      <c r="C26" s="5"/>
      <c r="D26" s="5"/>
      <c r="E26" s="5"/>
      <c r="F26" s="13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</row>
    <row r="27" spans="1:51" x14ac:dyDescent="0.2"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</row>
    <row r="28" spans="1:51" x14ac:dyDescent="0.2"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</row>
    <row r="29" spans="1:51" x14ac:dyDescent="0.2">
      <c r="B29" s="4"/>
      <c r="C29" s="5"/>
      <c r="D29" s="5"/>
      <c r="E29" s="5"/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</row>
    <row r="30" spans="1:51" x14ac:dyDescent="0.2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</row>
    <row r="31" spans="1:51" x14ac:dyDescent="0.2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</row>
    <row r="32" spans="1:51" x14ac:dyDescent="0.2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</row>
    <row r="33" spans="2:51" x14ac:dyDescent="0.2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</row>
    <row r="34" spans="2:51" x14ac:dyDescent="0.2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</row>
    <row r="35" spans="2:51" x14ac:dyDescent="0.2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</row>
    <row r="36" spans="2:51" x14ac:dyDescent="0.2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</row>
    <row r="37" spans="2:51" x14ac:dyDescent="0.2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</row>
    <row r="38" spans="2:51" x14ac:dyDescent="0.2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</row>
    <row r="39" spans="2:51" x14ac:dyDescent="0.2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</row>
    <row r="40" spans="2:51" x14ac:dyDescent="0.2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</row>
    <row r="41" spans="2:51" x14ac:dyDescent="0.2"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</row>
    <row r="42" spans="2:51" x14ac:dyDescent="0.2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</row>
    <row r="43" spans="2:51" x14ac:dyDescent="0.2"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</row>
    <row r="44" spans="2:51" x14ac:dyDescent="0.2"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</row>
    <row r="45" spans="2:51" x14ac:dyDescent="0.2"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</row>
    <row r="46" spans="2:51" x14ac:dyDescent="0.2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</row>
    <row r="47" spans="2:51" x14ac:dyDescent="0.2"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</row>
    <row r="48" spans="2:51" x14ac:dyDescent="0.2"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</row>
    <row r="49" spans="2:51" x14ac:dyDescent="0.2"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</row>
    <row r="50" spans="2:51" x14ac:dyDescent="0.2"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</row>
    <row r="51" spans="2:51" x14ac:dyDescent="0.2"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</row>
    <row r="52" spans="2:51" x14ac:dyDescent="0.2"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</row>
    <row r="53" spans="2:51" x14ac:dyDescent="0.2"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</row>
    <row r="54" spans="2:51" x14ac:dyDescent="0.2"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</row>
    <row r="55" spans="2:51" x14ac:dyDescent="0.2"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</row>
    <row r="56" spans="2:51" x14ac:dyDescent="0.2"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</row>
    <row r="57" spans="2:51" x14ac:dyDescent="0.2"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</row>
    <row r="58" spans="2:51" x14ac:dyDescent="0.2"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</row>
    <row r="59" spans="2:51" x14ac:dyDescent="0.2"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</row>
    <row r="60" spans="2:51" x14ac:dyDescent="0.2"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</row>
    <row r="61" spans="2:51" x14ac:dyDescent="0.2"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</row>
    <row r="62" spans="2:51" x14ac:dyDescent="0.2"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</row>
    <row r="63" spans="2:51" x14ac:dyDescent="0.2">
      <c r="B63" s="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</row>
    <row r="64" spans="2:51" x14ac:dyDescent="0.2">
      <c r="B64" s="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</row>
    <row r="65" spans="2:71" x14ac:dyDescent="0.2">
      <c r="B65" s="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</row>
    <row r="66" spans="2:71" x14ac:dyDescent="0.2">
      <c r="B66" s="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</row>
    <row r="67" spans="2:71" x14ac:dyDescent="0.2">
      <c r="B67" s="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</row>
    <row r="68" spans="2:71" x14ac:dyDescent="0.2">
      <c r="B68" s="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</row>
    <row r="69" spans="2:71" x14ac:dyDescent="0.2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</row>
    <row r="70" spans="2:71" x14ac:dyDescent="0.2">
      <c r="B70" s="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</row>
    <row r="71" spans="2:71" x14ac:dyDescent="0.2">
      <c r="B71" s="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</row>
    <row r="72" spans="2:71" x14ac:dyDescent="0.2"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</row>
    <row r="73" spans="2:71" x14ac:dyDescent="0.2">
      <c r="B73" s="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</row>
    <row r="74" spans="2:71" x14ac:dyDescent="0.2">
      <c r="B74" s="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</row>
    <row r="75" spans="2:71" x14ac:dyDescent="0.2">
      <c r="B75" s="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</row>
    <row r="76" spans="2:71" x14ac:dyDescent="0.2">
      <c r="B76" s="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</row>
    <row r="77" spans="2:71" x14ac:dyDescent="0.2">
      <c r="B77" s="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</row>
    <row r="78" spans="2:71" x14ac:dyDescent="0.2">
      <c r="B78" s="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</row>
    <row r="79" spans="2:71" x14ac:dyDescent="0.2">
      <c r="B79" s="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</row>
    <row r="80" spans="2:71" x14ac:dyDescent="0.2">
      <c r="B80" s="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</row>
    <row r="81" spans="2:71" x14ac:dyDescent="0.2">
      <c r="B81" s="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</row>
    <row r="82" spans="2:71" x14ac:dyDescent="0.2">
      <c r="B82" s="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</row>
    <row r="83" spans="2:71" x14ac:dyDescent="0.2">
      <c r="B83" s="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</row>
    <row r="84" spans="2:71" x14ac:dyDescent="0.2">
      <c r="B84" s="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</row>
    <row r="85" spans="2:71" x14ac:dyDescent="0.2">
      <c r="B85" s="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</row>
    <row r="86" spans="2:71" x14ac:dyDescent="0.2">
      <c r="B86" s="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</row>
    <row r="87" spans="2:71" x14ac:dyDescent="0.2">
      <c r="B87" s="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</row>
    <row r="88" spans="2:71" x14ac:dyDescent="0.2">
      <c r="B88" s="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</row>
    <row r="89" spans="2:71" x14ac:dyDescent="0.2">
      <c r="B89" s="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</row>
    <row r="90" spans="2:71" x14ac:dyDescent="0.2">
      <c r="B90" s="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</row>
    <row r="91" spans="2:71" x14ac:dyDescent="0.2">
      <c r="B91" s="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</row>
    <row r="92" spans="2:71" x14ac:dyDescent="0.2">
      <c r="B92" s="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</row>
    <row r="93" spans="2:71" x14ac:dyDescent="0.2">
      <c r="B93" s="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</row>
    <row r="94" spans="2:71" x14ac:dyDescent="0.2">
      <c r="B94" s="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</row>
    <row r="95" spans="2:71" x14ac:dyDescent="0.2">
      <c r="B95" s="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</row>
    <row r="96" spans="2:71" x14ac:dyDescent="0.2">
      <c r="B96" s="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</row>
    <row r="97" spans="2:71" x14ac:dyDescent="0.2">
      <c r="B97" s="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</row>
    <row r="98" spans="2:71" x14ac:dyDescent="0.2">
      <c r="B98" s="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</row>
    <row r="99" spans="2:71" x14ac:dyDescent="0.2">
      <c r="B99" s="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</row>
    <row r="100" spans="2:71" x14ac:dyDescent="0.2">
      <c r="B100" s="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</row>
    <row r="101" spans="2:71" x14ac:dyDescent="0.2">
      <c r="B101" s="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</row>
    <row r="102" spans="2:71" x14ac:dyDescent="0.2">
      <c r="B102" s="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</row>
    <row r="103" spans="2:71" x14ac:dyDescent="0.2">
      <c r="B103" s="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</row>
    <row r="104" spans="2:71" x14ac:dyDescent="0.2">
      <c r="B104" s="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</row>
    <row r="105" spans="2:71" x14ac:dyDescent="0.2">
      <c r="B105" s="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</row>
    <row r="106" spans="2:71" x14ac:dyDescent="0.2">
      <c r="B106" s="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</row>
    <row r="107" spans="2:71" x14ac:dyDescent="0.2">
      <c r="B107" s="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</row>
    <row r="108" spans="2:71" x14ac:dyDescent="0.2">
      <c r="B108" s="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</row>
    <row r="109" spans="2:71" x14ac:dyDescent="0.2">
      <c r="B109" s="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</row>
    <row r="110" spans="2:71" x14ac:dyDescent="0.2">
      <c r="B110" s="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</row>
    <row r="111" spans="2:71" x14ac:dyDescent="0.2">
      <c r="B111" s="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</row>
    <row r="112" spans="2:71" x14ac:dyDescent="0.2">
      <c r="B112" s="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</row>
    <row r="113" spans="2:71" x14ac:dyDescent="0.2">
      <c r="B113" s="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</row>
    <row r="114" spans="2:71" x14ac:dyDescent="0.2">
      <c r="B114" s="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</row>
    <row r="115" spans="2:71" x14ac:dyDescent="0.2">
      <c r="B115" s="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</row>
    <row r="116" spans="2:71" x14ac:dyDescent="0.2">
      <c r="B116" s="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</row>
    <row r="117" spans="2:71" x14ac:dyDescent="0.2">
      <c r="B117" s="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</row>
    <row r="118" spans="2:71" x14ac:dyDescent="0.2">
      <c r="B118" s="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</row>
    <row r="119" spans="2:71" x14ac:dyDescent="0.2">
      <c r="B119" s="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</row>
    <row r="120" spans="2:71" x14ac:dyDescent="0.2">
      <c r="B120" s="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</row>
    <row r="121" spans="2:71" x14ac:dyDescent="0.2">
      <c r="B121" s="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</row>
    <row r="122" spans="2:71" x14ac:dyDescent="0.2">
      <c r="B122" s="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</row>
    <row r="123" spans="2:71" x14ac:dyDescent="0.2">
      <c r="B123" s="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</row>
    <row r="124" spans="2:71" x14ac:dyDescent="0.2">
      <c r="B124" s="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</row>
    <row r="125" spans="2:71" x14ac:dyDescent="0.2">
      <c r="B125" s="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</row>
    <row r="126" spans="2:71" x14ac:dyDescent="0.2">
      <c r="B126" s="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</row>
    <row r="127" spans="2:71" x14ac:dyDescent="0.2">
      <c r="B127" s="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</row>
    <row r="128" spans="2:71" x14ac:dyDescent="0.2">
      <c r="B128" s="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</row>
    <row r="129" spans="2:71" x14ac:dyDescent="0.2">
      <c r="B129" s="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</row>
    <row r="130" spans="2:71" x14ac:dyDescent="0.2">
      <c r="B130" s="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</row>
    <row r="131" spans="2:71" x14ac:dyDescent="0.2">
      <c r="B131" s="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</row>
    <row r="132" spans="2:71" x14ac:dyDescent="0.2">
      <c r="B132" s="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</row>
    <row r="133" spans="2:71" x14ac:dyDescent="0.2">
      <c r="B133" s="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</row>
    <row r="134" spans="2:71" x14ac:dyDescent="0.2">
      <c r="B134" s="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</row>
    <row r="135" spans="2:71" x14ac:dyDescent="0.2">
      <c r="B135" s="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</row>
    <row r="136" spans="2:71" x14ac:dyDescent="0.2">
      <c r="B136" s="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</row>
    <row r="137" spans="2:71" x14ac:dyDescent="0.2">
      <c r="B137" s="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</row>
    <row r="138" spans="2:71" x14ac:dyDescent="0.2">
      <c r="B138" s="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</row>
    <row r="139" spans="2:71" x14ac:dyDescent="0.2">
      <c r="B139" s="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</row>
    <row r="140" spans="2:71" x14ac:dyDescent="0.2">
      <c r="B140" s="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</row>
    <row r="141" spans="2:71" x14ac:dyDescent="0.2">
      <c r="B141" s="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</row>
    <row r="142" spans="2:71" x14ac:dyDescent="0.2">
      <c r="B142" s="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</row>
    <row r="143" spans="2:71" x14ac:dyDescent="0.2">
      <c r="B143" s="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</row>
    <row r="144" spans="2:71" x14ac:dyDescent="0.2">
      <c r="B144" s="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</row>
    <row r="145" spans="2:71" x14ac:dyDescent="0.2">
      <c r="B145" s="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</row>
    <row r="146" spans="2:71" x14ac:dyDescent="0.2">
      <c r="B146" s="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</row>
    <row r="147" spans="2:71" x14ac:dyDescent="0.2">
      <c r="B147" s="4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</row>
    <row r="148" spans="2:71" x14ac:dyDescent="0.2">
      <c r="B148" s="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</row>
    <row r="149" spans="2:71" x14ac:dyDescent="0.2">
      <c r="B149" s="4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</row>
    <row r="150" spans="2:71" x14ac:dyDescent="0.2">
      <c r="B150" s="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</row>
    <row r="151" spans="2:71" x14ac:dyDescent="0.2">
      <c r="B151" s="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</row>
    <row r="152" spans="2:71" x14ac:dyDescent="0.2">
      <c r="B152" s="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</row>
    <row r="153" spans="2:71" x14ac:dyDescent="0.2">
      <c r="B153" s="4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</row>
    <row r="154" spans="2:71" x14ac:dyDescent="0.2">
      <c r="B154" s="4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</row>
    <row r="155" spans="2:71" x14ac:dyDescent="0.2">
      <c r="B155" s="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</row>
    <row r="156" spans="2:71" x14ac:dyDescent="0.2">
      <c r="B156" s="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</row>
    <row r="157" spans="2:71" x14ac:dyDescent="0.2">
      <c r="B157" s="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</row>
    <row r="158" spans="2:71" x14ac:dyDescent="0.2">
      <c r="B158" s="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</row>
    <row r="159" spans="2:71" x14ac:dyDescent="0.2">
      <c r="B159" s="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</row>
    <row r="160" spans="2:71" x14ac:dyDescent="0.2">
      <c r="B160" s="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</row>
    <row r="161" spans="2:71" x14ac:dyDescent="0.2">
      <c r="B161" s="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</row>
    <row r="162" spans="2:71" x14ac:dyDescent="0.2">
      <c r="B162" s="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</row>
    <row r="163" spans="2:71" x14ac:dyDescent="0.2">
      <c r="B163" s="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</row>
    <row r="164" spans="2:71" x14ac:dyDescent="0.2">
      <c r="B164" s="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</row>
    <row r="165" spans="2:71" x14ac:dyDescent="0.2">
      <c r="B165" s="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</row>
    <row r="166" spans="2:71" x14ac:dyDescent="0.2">
      <c r="B166" s="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</row>
    <row r="167" spans="2:71" x14ac:dyDescent="0.2">
      <c r="B167" s="4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</row>
    <row r="168" spans="2:71" x14ac:dyDescent="0.2">
      <c r="B168" s="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</row>
    <row r="169" spans="2:71" x14ac:dyDescent="0.2">
      <c r="B169" s="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</row>
    <row r="170" spans="2:71" x14ac:dyDescent="0.2">
      <c r="B170" s="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</row>
    <row r="171" spans="2:71" x14ac:dyDescent="0.2">
      <c r="B171" s="4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</row>
    <row r="172" spans="2:71" x14ac:dyDescent="0.2">
      <c r="B172" s="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</row>
    <row r="173" spans="2:71" x14ac:dyDescent="0.2">
      <c r="B173" s="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</row>
    <row r="174" spans="2:71" x14ac:dyDescent="0.2">
      <c r="B174" s="4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</row>
    <row r="175" spans="2:71" x14ac:dyDescent="0.2">
      <c r="B175" s="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</row>
    <row r="176" spans="2:71" x14ac:dyDescent="0.2">
      <c r="B176" s="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</row>
    <row r="177" spans="2:71" x14ac:dyDescent="0.2">
      <c r="B177" s="4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</row>
    <row r="178" spans="2:71" x14ac:dyDescent="0.2">
      <c r="B178" s="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</row>
    <row r="179" spans="2:71" x14ac:dyDescent="0.2">
      <c r="B179" s="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</row>
    <row r="180" spans="2:71" x14ac:dyDescent="0.2">
      <c r="B180" s="4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</row>
    <row r="181" spans="2:71" x14ac:dyDescent="0.2">
      <c r="B181" s="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</row>
    <row r="182" spans="2:71" x14ac:dyDescent="0.2">
      <c r="B182" s="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</row>
    <row r="183" spans="2:71" x14ac:dyDescent="0.2">
      <c r="B183" s="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</row>
    <row r="184" spans="2:71" x14ac:dyDescent="0.2">
      <c r="B184" s="4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</row>
    <row r="185" spans="2:71" x14ac:dyDescent="0.2">
      <c r="B185" s="4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</row>
    <row r="186" spans="2:71" x14ac:dyDescent="0.2">
      <c r="B186" s="4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</row>
    <row r="187" spans="2:71" x14ac:dyDescent="0.2">
      <c r="B187" s="4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</row>
    <row r="188" spans="2:71" x14ac:dyDescent="0.2">
      <c r="B188" s="4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</row>
    <row r="189" spans="2:71" x14ac:dyDescent="0.2">
      <c r="B189" s="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</row>
    <row r="190" spans="2:71" x14ac:dyDescent="0.2">
      <c r="B190" s="4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</row>
    <row r="191" spans="2:71" x14ac:dyDescent="0.2">
      <c r="B191" s="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</row>
    <row r="192" spans="2:71" x14ac:dyDescent="0.2">
      <c r="B192" s="4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</row>
    <row r="193" spans="2:71" x14ac:dyDescent="0.2">
      <c r="B193" s="4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</row>
    <row r="194" spans="2:71" x14ac:dyDescent="0.2">
      <c r="B194" s="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</row>
    <row r="195" spans="2:71" x14ac:dyDescent="0.2">
      <c r="B195" s="4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</row>
    <row r="196" spans="2:71" x14ac:dyDescent="0.2">
      <c r="B196" s="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</row>
    <row r="197" spans="2:71" x14ac:dyDescent="0.2">
      <c r="B197" s="4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</row>
    <row r="198" spans="2:71" x14ac:dyDescent="0.2">
      <c r="B198" s="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</row>
    <row r="199" spans="2:71" x14ac:dyDescent="0.2">
      <c r="B199" s="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</row>
    <row r="200" spans="2:71" x14ac:dyDescent="0.2">
      <c r="B200" s="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</row>
    <row r="201" spans="2:71" x14ac:dyDescent="0.2">
      <c r="B201" s="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</row>
    <row r="202" spans="2:71" x14ac:dyDescent="0.2">
      <c r="B202" s="4"/>
      <c r="C202" s="5"/>
      <c r="D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</row>
  </sheetData>
  <mergeCells count="1">
    <mergeCell ref="K5:N5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2"/>
  <sheetViews>
    <sheetView workbookViewId="0">
      <selection activeCell="C17" sqref="C17"/>
    </sheetView>
  </sheetViews>
  <sheetFormatPr baseColWidth="10" defaultColWidth="11.1640625" defaultRowHeight="16" x14ac:dyDescent="0.2"/>
  <cols>
    <col min="1" max="1" width="4" style="5" customWidth="1"/>
    <col min="2" max="2" width="39.1640625" style="3" bestFit="1" customWidth="1"/>
    <col min="3" max="3" width="15.6640625" style="2" customWidth="1"/>
    <col min="4" max="4" width="11.1640625" style="2"/>
    <col min="5" max="5" width="33.5" style="2" customWidth="1"/>
    <col min="6" max="6" width="11.83203125" style="2" bestFit="1" customWidth="1"/>
    <col min="7" max="7" width="35.1640625" style="2" bestFit="1" customWidth="1"/>
    <col min="8" max="9" width="11.1640625" style="2"/>
    <col min="10" max="10" width="40.33203125" style="2" bestFit="1" customWidth="1"/>
    <col min="11" max="11" width="8.83203125" style="2" bestFit="1" customWidth="1"/>
    <col min="12" max="14" width="11.1640625" style="2"/>
    <col min="15" max="15" width="13.6640625" style="2" bestFit="1" customWidth="1"/>
    <col min="16" max="16" width="13.6640625" style="2" customWidth="1"/>
    <col min="17" max="19" width="12.6640625" style="2" bestFit="1" customWidth="1"/>
    <col min="20" max="20" width="13.83203125" style="2" bestFit="1" customWidth="1"/>
    <col min="21" max="16384" width="11.1640625" style="2"/>
  </cols>
  <sheetData>
    <row r="1" spans="2:51" s="33" customFormat="1" x14ac:dyDescent="0.2">
      <c r="B1" s="34"/>
    </row>
    <row r="2" spans="2:51" s="33" customFormat="1" x14ac:dyDescent="0.2">
      <c r="B2" s="34"/>
      <c r="N2" s="37"/>
    </row>
    <row r="3" spans="2:51" s="35" customFormat="1" x14ac:dyDescent="0.2">
      <c r="B3" s="36"/>
      <c r="C3" s="33"/>
      <c r="N3" s="38"/>
    </row>
    <row r="4" spans="2:51" ht="17" thickBot="1" x14ac:dyDescent="0.25">
      <c r="B4" s="40"/>
      <c r="C4" s="41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2:51" ht="22" thickBot="1" x14ac:dyDescent="0.3">
      <c r="B5" s="43" t="s">
        <v>31</v>
      </c>
      <c r="C5" s="42"/>
      <c r="D5" s="5"/>
      <c r="E5" s="5"/>
      <c r="F5" s="5"/>
      <c r="G5" s="7"/>
      <c r="H5" s="5"/>
      <c r="I5" s="5"/>
      <c r="J5" s="5"/>
      <c r="K5" s="92"/>
      <c r="L5" s="92"/>
      <c r="M5" s="92"/>
      <c r="N5" s="92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2:51" ht="21" x14ac:dyDescent="0.25">
      <c r="B6" s="23"/>
      <c r="C6" s="22"/>
      <c r="D6" s="5"/>
      <c r="E6" s="20" t="s">
        <v>29</v>
      </c>
      <c r="F6" s="31">
        <v>200000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2:51" ht="21" x14ac:dyDescent="0.25">
      <c r="B7" s="24" t="s">
        <v>9</v>
      </c>
      <c r="C7" s="25">
        <f>F8*F9</f>
        <v>48000</v>
      </c>
      <c r="D7" s="5"/>
      <c r="E7" s="20"/>
      <c r="F7" s="31"/>
      <c r="G7" s="5"/>
      <c r="H7" s="9"/>
      <c r="I7" s="9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7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2:51" ht="21" x14ac:dyDescent="0.25">
      <c r="B8" s="24"/>
      <c r="C8" s="25"/>
      <c r="D8" s="5"/>
      <c r="E8" s="20" t="s">
        <v>22</v>
      </c>
      <c r="F8" s="31">
        <v>4000</v>
      </c>
      <c r="G8" s="5"/>
      <c r="H8" s="9"/>
      <c r="I8" s="9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7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2:51" ht="21" x14ac:dyDescent="0.25">
      <c r="B9" s="24" t="s">
        <v>25</v>
      </c>
      <c r="C9" s="25">
        <f>C12+C14</f>
        <v>950000</v>
      </c>
      <c r="D9" s="5"/>
      <c r="E9" s="20" t="s">
        <v>32</v>
      </c>
      <c r="F9" s="46">
        <v>12</v>
      </c>
      <c r="G9" s="5"/>
      <c r="H9" s="9"/>
      <c r="I9" s="9"/>
      <c r="J9" s="5"/>
      <c r="K9" s="9"/>
      <c r="L9" s="9"/>
      <c r="M9" s="9"/>
      <c r="N9" s="9"/>
      <c r="O9" s="9"/>
      <c r="P9" s="9"/>
      <c r="Q9" s="9"/>
      <c r="R9" s="9"/>
      <c r="S9" s="9"/>
      <c r="T9" s="9"/>
      <c r="U9" s="7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2:51" ht="21" x14ac:dyDescent="0.25">
      <c r="B10" s="24" t="s">
        <v>26</v>
      </c>
      <c r="C10" s="25">
        <f>F12</f>
        <v>600000</v>
      </c>
      <c r="D10" s="5"/>
      <c r="E10" s="20" t="s">
        <v>13</v>
      </c>
      <c r="F10" s="46">
        <v>5</v>
      </c>
      <c r="G10" s="10"/>
      <c r="H10" s="11"/>
      <c r="I10" s="11"/>
      <c r="J10" s="5"/>
      <c r="K10" s="12"/>
      <c r="L10" s="12"/>
      <c r="M10" s="12"/>
      <c r="N10" s="12"/>
      <c r="O10" s="5"/>
      <c r="P10" s="5"/>
      <c r="Q10" s="12"/>
      <c r="R10" s="12"/>
      <c r="S10" s="12"/>
      <c r="T10" s="12"/>
      <c r="U10" s="7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</row>
    <row r="11" spans="2:51" ht="21" x14ac:dyDescent="0.25">
      <c r="B11" s="24" t="s">
        <v>1</v>
      </c>
      <c r="C11" s="25">
        <f>F16</f>
        <v>150000</v>
      </c>
      <c r="D11" s="5"/>
      <c r="E11" s="20" t="s">
        <v>23</v>
      </c>
      <c r="F11" s="31">
        <v>120000</v>
      </c>
      <c r="G11" s="5"/>
      <c r="H11" s="13"/>
      <c r="I11" s="13"/>
      <c r="J11" s="5"/>
      <c r="K11" s="5"/>
      <c r="L11" s="14"/>
      <c r="M11" s="14"/>
      <c r="N11" s="14"/>
      <c r="O11" s="5"/>
      <c r="P11" s="5"/>
      <c r="Q11" s="14"/>
      <c r="R11" s="14"/>
      <c r="S11" s="14"/>
      <c r="T11" s="14"/>
      <c r="U11" s="7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</row>
    <row r="12" spans="2:51" ht="21" x14ac:dyDescent="0.25">
      <c r="B12" s="24" t="s">
        <v>27</v>
      </c>
      <c r="C12" s="25">
        <f>C10+C11</f>
        <v>750000</v>
      </c>
      <c r="D12" s="5"/>
      <c r="E12" s="20" t="s">
        <v>24</v>
      </c>
      <c r="F12" s="31">
        <f>F10*F11</f>
        <v>600000</v>
      </c>
      <c r="G12" s="5"/>
      <c r="H12" s="13"/>
      <c r="I12" s="13"/>
      <c r="J12" s="5"/>
      <c r="K12" s="5"/>
      <c r="L12" s="14"/>
      <c r="M12" s="14"/>
      <c r="N12" s="14"/>
      <c r="O12" s="5"/>
      <c r="P12" s="5"/>
      <c r="Q12" s="14"/>
      <c r="R12" s="14"/>
      <c r="S12" s="14"/>
      <c r="T12" s="14"/>
      <c r="U12" s="7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2:51" ht="21" x14ac:dyDescent="0.25">
      <c r="B13" s="24"/>
      <c r="C13" s="25"/>
      <c r="D13" s="5"/>
      <c r="E13" s="19"/>
      <c r="F13" s="19"/>
      <c r="G13" s="5"/>
      <c r="H13" s="13"/>
      <c r="I13" s="13"/>
      <c r="J13" s="5"/>
      <c r="K13" s="5"/>
      <c r="L13" s="15"/>
      <c r="M13" s="15"/>
      <c r="N13" s="15"/>
      <c r="O13" s="5"/>
      <c r="P13" s="5"/>
      <c r="Q13" s="15"/>
      <c r="R13" s="15"/>
      <c r="S13" s="15"/>
      <c r="T13" s="15"/>
      <c r="U13" s="7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spans="2:51" ht="21" x14ac:dyDescent="0.25">
      <c r="B14" s="24" t="s">
        <v>15</v>
      </c>
      <c r="C14" s="25">
        <f>F6</f>
        <v>200000</v>
      </c>
      <c r="D14" s="5"/>
      <c r="E14" s="20" t="s">
        <v>11</v>
      </c>
      <c r="F14" s="31">
        <v>100000</v>
      </c>
      <c r="G14" s="5"/>
      <c r="H14" s="5"/>
      <c r="I14" s="5"/>
      <c r="J14" s="5"/>
      <c r="K14" s="9"/>
      <c r="L14" s="9"/>
      <c r="M14" s="9"/>
      <c r="N14" s="9"/>
      <c r="O14" s="9"/>
      <c r="P14" s="9"/>
      <c r="Q14" s="9"/>
      <c r="R14" s="9"/>
      <c r="S14" s="9"/>
      <c r="T14" s="9"/>
      <c r="U14" s="39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</row>
    <row r="15" spans="2:51" ht="21" x14ac:dyDescent="0.25">
      <c r="B15" s="21"/>
      <c r="C15" s="22"/>
      <c r="D15" s="5"/>
      <c r="E15" s="20" t="s">
        <v>12</v>
      </c>
      <c r="F15" s="31">
        <v>10000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</row>
    <row r="16" spans="2:51" ht="22" thickBot="1" x14ac:dyDescent="0.3">
      <c r="B16" s="28" t="s">
        <v>21</v>
      </c>
      <c r="C16" s="45">
        <f>ROUNDUP(C9/C7, 0)</f>
        <v>20</v>
      </c>
      <c r="D16" s="5"/>
      <c r="E16" s="20" t="s">
        <v>10</v>
      </c>
      <c r="F16" s="31">
        <f>F14+F15*F10</f>
        <v>150000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</row>
    <row r="17" spans="1:51" ht="21" x14ac:dyDescent="0.25">
      <c r="B17" s="8"/>
      <c r="C17" s="6"/>
      <c r="D17" s="5"/>
      <c r="E17" s="6"/>
      <c r="F17" s="5"/>
      <c r="G17" s="5"/>
      <c r="H17" s="16"/>
      <c r="I17" s="16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</row>
    <row r="18" spans="1:51" s="1" customFormat="1" ht="21" x14ac:dyDescent="0.25">
      <c r="A18" s="17"/>
      <c r="B18" s="32"/>
      <c r="C18" s="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</row>
    <row r="19" spans="1:51" s="1" customFormat="1" ht="21" x14ac:dyDescent="0.25">
      <c r="A19" s="17"/>
      <c r="B19" s="4"/>
      <c r="C19" s="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</row>
    <row r="20" spans="1:51" s="1" customFormat="1" x14ac:dyDescent="0.2">
      <c r="A20" s="17"/>
      <c r="B20" s="4"/>
      <c r="C20" s="5"/>
      <c r="D20" s="17"/>
      <c r="E20" s="7"/>
      <c r="F20" s="5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</row>
    <row r="21" spans="1:51" s="1" customFormat="1" x14ac:dyDescent="0.2">
      <c r="A21" s="17"/>
      <c r="B21" s="4"/>
      <c r="C21" s="5"/>
      <c r="D21" s="17"/>
      <c r="E21" s="5"/>
      <c r="F21" s="5"/>
      <c r="G21" s="5"/>
      <c r="H21" s="5"/>
      <c r="I21" s="5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1" customFormat="1" x14ac:dyDescent="0.2">
      <c r="A22" s="17"/>
      <c r="B22" s="4"/>
      <c r="C22" s="5"/>
      <c r="D22" s="17"/>
      <c r="E22" s="5"/>
      <c r="F22" s="9"/>
      <c r="G22" s="5"/>
      <c r="H22" s="5"/>
      <c r="I22" s="5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</row>
    <row r="23" spans="1:51" x14ac:dyDescent="0.2">
      <c r="B23" s="4"/>
      <c r="C23" s="5"/>
      <c r="D23" s="5"/>
      <c r="E23" s="5"/>
      <c r="F23" s="18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1:51" x14ac:dyDescent="0.2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1:51" x14ac:dyDescent="0.2">
      <c r="B25" s="4"/>
      <c r="C25" s="5"/>
      <c r="D25" s="5"/>
      <c r="E25" s="10"/>
      <c r="F25" s="11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</row>
    <row r="26" spans="1:51" x14ac:dyDescent="0.2">
      <c r="B26" s="4"/>
      <c r="C26" s="5"/>
      <c r="D26" s="5"/>
      <c r="E26" s="5"/>
      <c r="F26" s="9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</row>
    <row r="27" spans="1:51" x14ac:dyDescent="0.2">
      <c r="B27" s="4"/>
      <c r="C27" s="5"/>
      <c r="D27" s="5"/>
      <c r="E27" s="5"/>
      <c r="F27" s="13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</row>
    <row r="28" spans="1:51" x14ac:dyDescent="0.2"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</row>
    <row r="29" spans="1:51" x14ac:dyDescent="0.2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</row>
    <row r="30" spans="1:51" x14ac:dyDescent="0.2">
      <c r="B30" s="4"/>
      <c r="C30" s="5"/>
      <c r="D30" s="5"/>
      <c r="E30" s="5"/>
      <c r="F30" s="16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</row>
    <row r="31" spans="1:51" x14ac:dyDescent="0.2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</row>
    <row r="32" spans="1:51" x14ac:dyDescent="0.2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</row>
    <row r="33" spans="2:51" x14ac:dyDescent="0.2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</row>
    <row r="34" spans="2:51" x14ac:dyDescent="0.2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</row>
    <row r="35" spans="2:51" x14ac:dyDescent="0.2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</row>
    <row r="36" spans="2:51" x14ac:dyDescent="0.2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</row>
    <row r="37" spans="2:51" x14ac:dyDescent="0.2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</row>
    <row r="38" spans="2:51" x14ac:dyDescent="0.2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</row>
    <row r="39" spans="2:51" x14ac:dyDescent="0.2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</row>
    <row r="40" spans="2:51" x14ac:dyDescent="0.2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</row>
    <row r="41" spans="2:51" x14ac:dyDescent="0.2"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</row>
    <row r="42" spans="2:51" x14ac:dyDescent="0.2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</row>
    <row r="43" spans="2:51" x14ac:dyDescent="0.2"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</row>
    <row r="44" spans="2:51" x14ac:dyDescent="0.2"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</row>
    <row r="45" spans="2:51" x14ac:dyDescent="0.2"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</row>
    <row r="46" spans="2:51" x14ac:dyDescent="0.2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</row>
    <row r="47" spans="2:51" x14ac:dyDescent="0.2"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</row>
    <row r="48" spans="2:51" x14ac:dyDescent="0.2"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</row>
    <row r="49" spans="2:51" x14ac:dyDescent="0.2"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</row>
    <row r="50" spans="2:51" x14ac:dyDescent="0.2"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</row>
    <row r="51" spans="2:51" x14ac:dyDescent="0.2"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</row>
    <row r="52" spans="2:51" x14ac:dyDescent="0.2"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</row>
    <row r="53" spans="2:51" x14ac:dyDescent="0.2"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</row>
    <row r="54" spans="2:51" x14ac:dyDescent="0.2"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</row>
    <row r="55" spans="2:51" x14ac:dyDescent="0.2"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</row>
    <row r="56" spans="2:51" x14ac:dyDescent="0.2"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</row>
    <row r="57" spans="2:51" x14ac:dyDescent="0.2"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</row>
    <row r="58" spans="2:51" x14ac:dyDescent="0.2"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</row>
    <row r="59" spans="2:51" x14ac:dyDescent="0.2"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</row>
    <row r="60" spans="2:51" x14ac:dyDescent="0.2"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</row>
    <row r="61" spans="2:51" x14ac:dyDescent="0.2"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</row>
    <row r="62" spans="2:51" x14ac:dyDescent="0.2"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</row>
    <row r="63" spans="2:51" x14ac:dyDescent="0.2">
      <c r="B63" s="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</row>
    <row r="64" spans="2:51" x14ac:dyDescent="0.2">
      <c r="B64" s="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</row>
    <row r="65" spans="2:71" x14ac:dyDescent="0.2">
      <c r="B65" s="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</row>
    <row r="66" spans="2:71" x14ac:dyDescent="0.2">
      <c r="B66" s="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</row>
    <row r="67" spans="2:71" x14ac:dyDescent="0.2">
      <c r="B67" s="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</row>
    <row r="68" spans="2:71" x14ac:dyDescent="0.2">
      <c r="B68" s="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</row>
    <row r="69" spans="2:71" x14ac:dyDescent="0.2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</row>
    <row r="70" spans="2:71" x14ac:dyDescent="0.2">
      <c r="B70" s="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</row>
    <row r="71" spans="2:71" x14ac:dyDescent="0.2">
      <c r="B71" s="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</row>
    <row r="72" spans="2:71" x14ac:dyDescent="0.2"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</row>
    <row r="73" spans="2:71" x14ac:dyDescent="0.2">
      <c r="B73" s="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</row>
    <row r="74" spans="2:71" x14ac:dyDescent="0.2">
      <c r="B74" s="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</row>
    <row r="75" spans="2:71" x14ac:dyDescent="0.2">
      <c r="B75" s="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</row>
    <row r="76" spans="2:71" x14ac:dyDescent="0.2">
      <c r="B76" s="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</row>
    <row r="77" spans="2:71" x14ac:dyDescent="0.2">
      <c r="B77" s="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</row>
    <row r="78" spans="2:71" x14ac:dyDescent="0.2">
      <c r="B78" s="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</row>
    <row r="79" spans="2:71" x14ac:dyDescent="0.2">
      <c r="B79" s="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</row>
    <row r="80" spans="2:71" x14ac:dyDescent="0.2">
      <c r="B80" s="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</row>
    <row r="81" spans="2:71" x14ac:dyDescent="0.2">
      <c r="B81" s="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</row>
    <row r="82" spans="2:71" x14ac:dyDescent="0.2">
      <c r="B82" s="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</row>
    <row r="83" spans="2:71" x14ac:dyDescent="0.2">
      <c r="B83" s="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</row>
    <row r="84" spans="2:71" x14ac:dyDescent="0.2">
      <c r="B84" s="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</row>
    <row r="85" spans="2:71" x14ac:dyDescent="0.2">
      <c r="B85" s="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</row>
    <row r="86" spans="2:71" x14ac:dyDescent="0.2">
      <c r="B86" s="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</row>
    <row r="87" spans="2:71" x14ac:dyDescent="0.2">
      <c r="B87" s="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</row>
    <row r="88" spans="2:71" x14ac:dyDescent="0.2">
      <c r="B88" s="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</row>
    <row r="89" spans="2:71" x14ac:dyDescent="0.2">
      <c r="B89" s="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</row>
    <row r="90" spans="2:71" x14ac:dyDescent="0.2">
      <c r="B90" s="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</row>
    <row r="91" spans="2:71" x14ac:dyDescent="0.2">
      <c r="B91" s="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</row>
    <row r="92" spans="2:71" x14ac:dyDescent="0.2">
      <c r="B92" s="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</row>
    <row r="93" spans="2:71" x14ac:dyDescent="0.2">
      <c r="B93" s="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</row>
    <row r="94" spans="2:71" x14ac:dyDescent="0.2">
      <c r="B94" s="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</row>
    <row r="95" spans="2:71" x14ac:dyDescent="0.2">
      <c r="B95" s="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</row>
    <row r="96" spans="2:71" x14ac:dyDescent="0.2">
      <c r="B96" s="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</row>
    <row r="97" spans="2:71" x14ac:dyDescent="0.2">
      <c r="B97" s="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</row>
    <row r="98" spans="2:71" x14ac:dyDescent="0.2">
      <c r="B98" s="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</row>
    <row r="99" spans="2:71" x14ac:dyDescent="0.2">
      <c r="B99" s="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</row>
    <row r="100" spans="2:71" x14ac:dyDescent="0.2">
      <c r="B100" s="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</row>
    <row r="101" spans="2:71" x14ac:dyDescent="0.2">
      <c r="B101" s="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</row>
    <row r="102" spans="2:71" x14ac:dyDescent="0.2">
      <c r="B102" s="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</row>
    <row r="103" spans="2:71" x14ac:dyDescent="0.2">
      <c r="B103" s="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</row>
    <row r="104" spans="2:71" x14ac:dyDescent="0.2">
      <c r="B104" s="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</row>
    <row r="105" spans="2:71" x14ac:dyDescent="0.2">
      <c r="B105" s="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</row>
    <row r="106" spans="2:71" x14ac:dyDescent="0.2">
      <c r="B106" s="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</row>
    <row r="107" spans="2:71" x14ac:dyDescent="0.2">
      <c r="B107" s="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</row>
    <row r="108" spans="2:71" x14ac:dyDescent="0.2">
      <c r="B108" s="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</row>
    <row r="109" spans="2:71" x14ac:dyDescent="0.2">
      <c r="B109" s="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</row>
    <row r="110" spans="2:71" x14ac:dyDescent="0.2">
      <c r="B110" s="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</row>
    <row r="111" spans="2:71" x14ac:dyDescent="0.2">
      <c r="B111" s="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</row>
    <row r="112" spans="2:71" x14ac:dyDescent="0.2">
      <c r="B112" s="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</row>
    <row r="113" spans="2:71" x14ac:dyDescent="0.2">
      <c r="B113" s="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</row>
    <row r="114" spans="2:71" x14ac:dyDescent="0.2">
      <c r="B114" s="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</row>
    <row r="115" spans="2:71" x14ac:dyDescent="0.2">
      <c r="B115" s="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</row>
    <row r="116" spans="2:71" x14ac:dyDescent="0.2">
      <c r="B116" s="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</row>
    <row r="117" spans="2:71" x14ac:dyDescent="0.2">
      <c r="B117" s="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</row>
    <row r="118" spans="2:71" x14ac:dyDescent="0.2">
      <c r="B118" s="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</row>
    <row r="119" spans="2:71" x14ac:dyDescent="0.2">
      <c r="B119" s="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</row>
    <row r="120" spans="2:71" x14ac:dyDescent="0.2">
      <c r="B120" s="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</row>
    <row r="121" spans="2:71" x14ac:dyDescent="0.2">
      <c r="B121" s="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</row>
    <row r="122" spans="2:71" x14ac:dyDescent="0.2">
      <c r="B122" s="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</row>
    <row r="123" spans="2:71" x14ac:dyDescent="0.2">
      <c r="B123" s="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</row>
    <row r="124" spans="2:71" x14ac:dyDescent="0.2">
      <c r="B124" s="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</row>
    <row r="125" spans="2:71" x14ac:dyDescent="0.2">
      <c r="B125" s="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</row>
    <row r="126" spans="2:71" x14ac:dyDescent="0.2">
      <c r="B126" s="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</row>
    <row r="127" spans="2:71" x14ac:dyDescent="0.2">
      <c r="B127" s="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</row>
    <row r="128" spans="2:71" x14ac:dyDescent="0.2">
      <c r="B128" s="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</row>
    <row r="129" spans="2:71" x14ac:dyDescent="0.2">
      <c r="B129" s="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</row>
    <row r="130" spans="2:71" x14ac:dyDescent="0.2">
      <c r="B130" s="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</row>
    <row r="131" spans="2:71" x14ac:dyDescent="0.2">
      <c r="B131" s="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</row>
    <row r="132" spans="2:71" x14ac:dyDescent="0.2">
      <c r="B132" s="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</row>
    <row r="133" spans="2:71" x14ac:dyDescent="0.2">
      <c r="B133" s="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</row>
    <row r="134" spans="2:71" x14ac:dyDescent="0.2">
      <c r="B134" s="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</row>
    <row r="135" spans="2:71" x14ac:dyDescent="0.2">
      <c r="B135" s="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</row>
    <row r="136" spans="2:71" x14ac:dyDescent="0.2">
      <c r="B136" s="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</row>
    <row r="137" spans="2:71" x14ac:dyDescent="0.2">
      <c r="B137" s="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</row>
    <row r="138" spans="2:71" x14ac:dyDescent="0.2">
      <c r="B138" s="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</row>
    <row r="139" spans="2:71" x14ac:dyDescent="0.2">
      <c r="B139" s="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</row>
    <row r="140" spans="2:71" x14ac:dyDescent="0.2">
      <c r="B140" s="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</row>
    <row r="141" spans="2:71" x14ac:dyDescent="0.2">
      <c r="B141" s="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</row>
    <row r="142" spans="2:71" x14ac:dyDescent="0.2">
      <c r="B142" s="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</row>
    <row r="143" spans="2:71" x14ac:dyDescent="0.2">
      <c r="B143" s="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</row>
    <row r="144" spans="2:71" x14ac:dyDescent="0.2">
      <c r="B144" s="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</row>
    <row r="145" spans="2:71" x14ac:dyDescent="0.2">
      <c r="B145" s="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</row>
    <row r="146" spans="2:71" x14ac:dyDescent="0.2">
      <c r="B146" s="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</row>
    <row r="147" spans="2:71" x14ac:dyDescent="0.2">
      <c r="B147" s="4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</row>
    <row r="148" spans="2:71" x14ac:dyDescent="0.2">
      <c r="B148" s="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</row>
    <row r="149" spans="2:71" x14ac:dyDescent="0.2">
      <c r="B149" s="4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</row>
    <row r="150" spans="2:71" x14ac:dyDescent="0.2">
      <c r="B150" s="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</row>
    <row r="151" spans="2:71" x14ac:dyDescent="0.2">
      <c r="B151" s="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</row>
    <row r="152" spans="2:71" x14ac:dyDescent="0.2">
      <c r="B152" s="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</row>
    <row r="153" spans="2:71" x14ac:dyDescent="0.2">
      <c r="B153" s="4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</row>
    <row r="154" spans="2:71" x14ac:dyDescent="0.2">
      <c r="B154" s="4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</row>
    <row r="155" spans="2:71" x14ac:dyDescent="0.2">
      <c r="B155" s="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</row>
    <row r="156" spans="2:71" x14ac:dyDescent="0.2">
      <c r="B156" s="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</row>
    <row r="157" spans="2:71" x14ac:dyDescent="0.2">
      <c r="B157" s="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</row>
    <row r="158" spans="2:71" x14ac:dyDescent="0.2">
      <c r="B158" s="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</row>
    <row r="159" spans="2:71" x14ac:dyDescent="0.2">
      <c r="B159" s="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</row>
    <row r="160" spans="2:71" x14ac:dyDescent="0.2">
      <c r="B160" s="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</row>
    <row r="161" spans="2:71" x14ac:dyDescent="0.2">
      <c r="B161" s="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</row>
    <row r="162" spans="2:71" x14ac:dyDescent="0.2">
      <c r="B162" s="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</row>
    <row r="163" spans="2:71" x14ac:dyDescent="0.2">
      <c r="B163" s="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</row>
    <row r="164" spans="2:71" x14ac:dyDescent="0.2">
      <c r="B164" s="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</row>
    <row r="165" spans="2:71" x14ac:dyDescent="0.2">
      <c r="B165" s="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</row>
    <row r="166" spans="2:71" x14ac:dyDescent="0.2">
      <c r="B166" s="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</row>
    <row r="167" spans="2:71" x14ac:dyDescent="0.2">
      <c r="B167" s="4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</row>
    <row r="168" spans="2:71" x14ac:dyDescent="0.2">
      <c r="B168" s="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</row>
    <row r="169" spans="2:71" x14ac:dyDescent="0.2">
      <c r="B169" s="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</row>
    <row r="170" spans="2:71" x14ac:dyDescent="0.2">
      <c r="B170" s="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</row>
    <row r="171" spans="2:71" x14ac:dyDescent="0.2">
      <c r="B171" s="4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</row>
    <row r="172" spans="2:71" x14ac:dyDescent="0.2">
      <c r="B172" s="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</row>
    <row r="173" spans="2:71" x14ac:dyDescent="0.2">
      <c r="B173" s="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</row>
    <row r="174" spans="2:71" x14ac:dyDescent="0.2">
      <c r="B174" s="4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</row>
    <row r="175" spans="2:71" x14ac:dyDescent="0.2">
      <c r="B175" s="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</row>
    <row r="176" spans="2:71" x14ac:dyDescent="0.2">
      <c r="B176" s="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</row>
    <row r="177" spans="2:71" x14ac:dyDescent="0.2">
      <c r="B177" s="4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</row>
    <row r="178" spans="2:71" x14ac:dyDescent="0.2">
      <c r="B178" s="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</row>
    <row r="179" spans="2:71" x14ac:dyDescent="0.2">
      <c r="B179" s="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</row>
    <row r="180" spans="2:71" x14ac:dyDescent="0.2">
      <c r="B180" s="4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</row>
    <row r="181" spans="2:71" x14ac:dyDescent="0.2">
      <c r="B181" s="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</row>
    <row r="182" spans="2:71" x14ac:dyDescent="0.2">
      <c r="B182" s="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</row>
    <row r="183" spans="2:71" x14ac:dyDescent="0.2">
      <c r="B183" s="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</row>
    <row r="184" spans="2:71" x14ac:dyDescent="0.2">
      <c r="B184" s="4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</row>
    <row r="185" spans="2:71" x14ac:dyDescent="0.2">
      <c r="B185" s="4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</row>
    <row r="186" spans="2:71" x14ac:dyDescent="0.2">
      <c r="B186" s="4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</row>
    <row r="187" spans="2:71" x14ac:dyDescent="0.2">
      <c r="B187" s="4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</row>
    <row r="188" spans="2:71" x14ac:dyDescent="0.2">
      <c r="B188" s="4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</row>
    <row r="189" spans="2:71" x14ac:dyDescent="0.2">
      <c r="B189" s="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</row>
    <row r="190" spans="2:71" x14ac:dyDescent="0.2">
      <c r="B190" s="4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</row>
    <row r="191" spans="2:71" x14ac:dyDescent="0.2">
      <c r="B191" s="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</row>
    <row r="192" spans="2:71" x14ac:dyDescent="0.2">
      <c r="B192" s="4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</row>
    <row r="193" spans="2:71" x14ac:dyDescent="0.2">
      <c r="B193" s="4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</row>
    <row r="194" spans="2:71" x14ac:dyDescent="0.2">
      <c r="B194" s="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</row>
    <row r="195" spans="2:71" x14ac:dyDescent="0.2">
      <c r="B195" s="4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</row>
    <row r="196" spans="2:71" x14ac:dyDescent="0.2">
      <c r="B196" s="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</row>
    <row r="197" spans="2:71" x14ac:dyDescent="0.2">
      <c r="B197" s="4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</row>
    <row r="198" spans="2:71" x14ac:dyDescent="0.2">
      <c r="B198" s="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</row>
    <row r="199" spans="2:71" x14ac:dyDescent="0.2">
      <c r="B199" s="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</row>
    <row r="200" spans="2:71" x14ac:dyDescent="0.2">
      <c r="B200" s="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</row>
    <row r="201" spans="2:71" x14ac:dyDescent="0.2">
      <c r="B201" s="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</row>
    <row r="202" spans="2:71" x14ac:dyDescent="0.2">
      <c r="B202" s="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</row>
  </sheetData>
  <mergeCells count="1">
    <mergeCell ref="K5:N5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05"/>
  <sheetViews>
    <sheetView workbookViewId="0">
      <selection activeCell="C18" sqref="C18"/>
    </sheetView>
  </sheetViews>
  <sheetFormatPr baseColWidth="10" defaultColWidth="11.1640625" defaultRowHeight="16" x14ac:dyDescent="0.2"/>
  <cols>
    <col min="1" max="1" width="4" style="47" customWidth="1"/>
    <col min="2" max="2" width="39.1640625" style="3" bestFit="1" customWidth="1"/>
    <col min="3" max="3" width="25" style="2" customWidth="1"/>
    <col min="4" max="4" width="11.1640625" style="2"/>
    <col min="5" max="5" width="33.83203125" style="2" customWidth="1"/>
    <col min="6" max="9" width="14.83203125" style="2" bestFit="1" customWidth="1"/>
    <col min="10" max="10" width="18" style="2" bestFit="1" customWidth="1"/>
    <col min="11" max="11" width="14.83203125" style="2" bestFit="1" customWidth="1"/>
    <col min="12" max="12" width="16" style="2" bestFit="1" customWidth="1"/>
    <col min="13" max="14" width="16.1640625" style="2" bestFit="1" customWidth="1"/>
    <col min="15" max="15" width="18" style="2" bestFit="1" customWidth="1"/>
    <col min="16" max="18" width="12.6640625" style="2" bestFit="1" customWidth="1"/>
    <col min="19" max="19" width="13.83203125" style="2" bestFit="1" customWidth="1"/>
    <col min="20" max="16384" width="11.1640625" style="2"/>
  </cols>
  <sheetData>
    <row r="1" spans="2:50" s="33" customFormat="1" x14ac:dyDescent="0.2">
      <c r="B1" s="34"/>
    </row>
    <row r="2" spans="2:50" s="33" customFormat="1" x14ac:dyDescent="0.2">
      <c r="B2" s="34"/>
      <c r="M2" s="37"/>
    </row>
    <row r="3" spans="2:50" s="35" customFormat="1" x14ac:dyDescent="0.2">
      <c r="B3" s="36"/>
      <c r="C3" s="33"/>
      <c r="M3" s="38"/>
    </row>
    <row r="4" spans="2:50" ht="17" thickBot="1" x14ac:dyDescent="0.25">
      <c r="B4" s="40"/>
      <c r="C4" s="41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</row>
    <row r="5" spans="2:50" ht="43" thickBot="1" x14ac:dyDescent="0.3">
      <c r="B5" s="43" t="s">
        <v>33</v>
      </c>
      <c r="C5" s="42"/>
      <c r="D5" s="47"/>
      <c r="E5" s="93" t="s">
        <v>48</v>
      </c>
      <c r="F5" s="94"/>
      <c r="G5" s="94"/>
      <c r="H5" s="56"/>
      <c r="I5" s="56"/>
      <c r="J5" s="56"/>
      <c r="K5" s="56"/>
      <c r="L5" s="56"/>
      <c r="M5" s="56"/>
      <c r="N5" s="56"/>
      <c r="O5" s="5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</row>
    <row r="6" spans="2:50" ht="22" thickBot="1" x14ac:dyDescent="0.3">
      <c r="B6" s="48"/>
      <c r="C6" s="49"/>
      <c r="D6" s="47"/>
      <c r="E6" s="61"/>
      <c r="F6" s="59"/>
      <c r="G6" s="59"/>
      <c r="H6" s="59"/>
      <c r="I6" s="59"/>
      <c r="J6" s="59"/>
      <c r="K6" s="59"/>
      <c r="L6" s="59"/>
      <c r="M6" s="59"/>
      <c r="N6" s="59"/>
      <c r="O6" s="59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</row>
    <row r="7" spans="2:50" ht="22" thickBot="1" x14ac:dyDescent="0.3">
      <c r="B7" s="48" t="s">
        <v>45</v>
      </c>
      <c r="C7" s="50">
        <v>0.2</v>
      </c>
      <c r="D7" s="47"/>
      <c r="E7" s="58"/>
      <c r="F7" s="65" t="s">
        <v>34</v>
      </c>
      <c r="G7" s="66" t="s">
        <v>35</v>
      </c>
      <c r="H7" s="66" t="s">
        <v>36</v>
      </c>
      <c r="I7" s="66" t="s">
        <v>37</v>
      </c>
      <c r="J7" s="67" t="s">
        <v>51</v>
      </c>
      <c r="K7" s="66" t="s">
        <v>38</v>
      </c>
      <c r="L7" s="66" t="s">
        <v>39</v>
      </c>
      <c r="M7" s="66" t="s">
        <v>40</v>
      </c>
      <c r="N7" s="66" t="s">
        <v>41</v>
      </c>
      <c r="O7" s="67" t="s">
        <v>52</v>
      </c>
      <c r="P7" s="47"/>
      <c r="Q7" s="47"/>
      <c r="R7" s="47"/>
      <c r="S7" s="47"/>
      <c r="T7" s="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</row>
    <row r="8" spans="2:50" ht="21" x14ac:dyDescent="0.25">
      <c r="B8" s="48" t="s">
        <v>46</v>
      </c>
      <c r="C8" s="50">
        <v>0.05</v>
      </c>
      <c r="D8" s="47"/>
      <c r="E8" s="84" t="s">
        <v>17</v>
      </c>
      <c r="F8" s="76">
        <f>F10*F9</f>
        <v>126000</v>
      </c>
      <c r="G8" s="77">
        <f>G10*G9</f>
        <v>151199.99999999997</v>
      </c>
      <c r="H8" s="77">
        <f>H10*H9</f>
        <v>181439.99999999997</v>
      </c>
      <c r="I8" s="77">
        <f>I10*I9</f>
        <v>217727.99999999997</v>
      </c>
      <c r="J8" s="78">
        <f>SUM(F8:I8)</f>
        <v>676368</v>
      </c>
      <c r="K8" s="77">
        <f>K10*K9</f>
        <v>261273.59999999995</v>
      </c>
      <c r="L8" s="77">
        <f>L10*L9</f>
        <v>313528.31999999989</v>
      </c>
      <c r="M8" s="77">
        <f>M10*M9</f>
        <v>376233.98399999988</v>
      </c>
      <c r="N8" s="77">
        <f>N10*N9</f>
        <v>451480.78079999983</v>
      </c>
      <c r="O8" s="78">
        <f>SUM(K8:N8)</f>
        <v>1402516.6847999995</v>
      </c>
      <c r="P8" s="47"/>
      <c r="Q8" s="47"/>
      <c r="R8" s="47"/>
      <c r="S8" s="47"/>
      <c r="T8" s="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</row>
    <row r="9" spans="2:50" ht="21" x14ac:dyDescent="0.25">
      <c r="B9" s="48" t="s">
        <v>22</v>
      </c>
      <c r="C9" s="49">
        <v>42000</v>
      </c>
      <c r="D9" s="47"/>
      <c r="E9" s="85" t="s">
        <v>42</v>
      </c>
      <c r="F9" s="79">
        <v>12</v>
      </c>
      <c r="G9" s="64">
        <f>F9*(1+$C$7)</f>
        <v>14.399999999999999</v>
      </c>
      <c r="H9" s="64">
        <f t="shared" ref="H9:I9" si="0">G9*(1+$C$7)</f>
        <v>17.279999999999998</v>
      </c>
      <c r="I9" s="64">
        <f t="shared" si="0"/>
        <v>20.735999999999997</v>
      </c>
      <c r="J9" s="69">
        <f>I9</f>
        <v>20.735999999999997</v>
      </c>
      <c r="K9" s="64">
        <f>I9*(1+$C$7)</f>
        <v>24.883199999999995</v>
      </c>
      <c r="L9" s="64">
        <f>K9*(1+$C$7)</f>
        <v>29.859839999999991</v>
      </c>
      <c r="M9" s="64">
        <f t="shared" ref="M9:N9" si="1">L9*(1+$C$7)</f>
        <v>35.831807999999988</v>
      </c>
      <c r="N9" s="64">
        <f t="shared" si="1"/>
        <v>42.998169599999983</v>
      </c>
      <c r="O9" s="69">
        <f>'Monthly Retainer Annualized'!$N9</f>
        <v>42.998169599999983</v>
      </c>
      <c r="P9" s="9"/>
      <c r="Q9" s="9"/>
      <c r="R9" s="9"/>
      <c r="S9" s="9"/>
      <c r="T9" s="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</row>
    <row r="10" spans="2:50" ht="21" x14ac:dyDescent="0.25">
      <c r="B10" s="48" t="s">
        <v>49</v>
      </c>
      <c r="C10" s="51">
        <v>6</v>
      </c>
      <c r="D10" s="47"/>
      <c r="E10" s="85" t="s">
        <v>43</v>
      </c>
      <c r="F10" s="80">
        <f>$C$9/4</f>
        <v>10500</v>
      </c>
      <c r="G10" s="62">
        <f>$C$9/4</f>
        <v>10500</v>
      </c>
      <c r="H10" s="62">
        <f>$C$9/4</f>
        <v>10500</v>
      </c>
      <c r="I10" s="62">
        <f>$C$9/4</f>
        <v>10500</v>
      </c>
      <c r="J10" s="68"/>
      <c r="K10" s="62">
        <f>$C$9/4</f>
        <v>10500</v>
      </c>
      <c r="L10" s="62">
        <f>$C$9/4</f>
        <v>10500</v>
      </c>
      <c r="M10" s="62">
        <f>$C$9/4</f>
        <v>10500</v>
      </c>
      <c r="N10" s="62">
        <f>$C$9/4</f>
        <v>10500</v>
      </c>
      <c r="O10" s="68"/>
      <c r="P10" s="12"/>
      <c r="Q10" s="12"/>
      <c r="R10" s="12"/>
      <c r="S10" s="12"/>
      <c r="T10" s="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</row>
    <row r="11" spans="2:50" ht="21" x14ac:dyDescent="0.25">
      <c r="B11" s="48" t="s">
        <v>23</v>
      </c>
      <c r="C11" s="49">
        <v>120000</v>
      </c>
      <c r="D11" s="47"/>
      <c r="E11" s="85" t="s">
        <v>47</v>
      </c>
      <c r="F11" s="81">
        <v>0</v>
      </c>
      <c r="G11" s="63">
        <f>G9*$C$8</f>
        <v>0.72</v>
      </c>
      <c r="H11" s="63">
        <f t="shared" ref="H11:I11" si="2">H9*$C$8</f>
        <v>0.86399999999999988</v>
      </c>
      <c r="I11" s="63">
        <f t="shared" si="2"/>
        <v>1.0367999999999999</v>
      </c>
      <c r="J11" s="70"/>
      <c r="K11" s="63">
        <f>K9*$C$8</f>
        <v>1.2441599999999999</v>
      </c>
      <c r="L11" s="63">
        <f>L9*$C$8</f>
        <v>1.4929919999999997</v>
      </c>
      <c r="M11" s="63">
        <f t="shared" ref="M11:N11" si="3">M9*$C$8</f>
        <v>1.7915903999999996</v>
      </c>
      <c r="N11" s="63">
        <f t="shared" si="3"/>
        <v>2.1499084799999992</v>
      </c>
      <c r="O11" s="73"/>
      <c r="P11" s="14"/>
      <c r="Q11" s="14"/>
      <c r="R11" s="14"/>
      <c r="S11" s="14"/>
      <c r="T11" s="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</row>
    <row r="12" spans="2:50" ht="21" x14ac:dyDescent="0.25">
      <c r="B12" s="48"/>
      <c r="C12" s="49"/>
      <c r="D12" s="47"/>
      <c r="E12" s="85" t="s">
        <v>44</v>
      </c>
      <c r="F12" s="79">
        <f>F9+F11</f>
        <v>12</v>
      </c>
      <c r="G12" s="64">
        <f>G9-G11</f>
        <v>13.679999999999998</v>
      </c>
      <c r="H12" s="64">
        <f t="shared" ref="H12:I12" si="4">H9-H11</f>
        <v>16.415999999999997</v>
      </c>
      <c r="I12" s="64">
        <f t="shared" si="4"/>
        <v>19.699199999999998</v>
      </c>
      <c r="J12" s="69">
        <f>I12</f>
        <v>19.699199999999998</v>
      </c>
      <c r="K12" s="64">
        <f>K9-K11</f>
        <v>23.639039999999994</v>
      </c>
      <c r="L12" s="64">
        <f t="shared" ref="L12:N12" si="5">L9-L11</f>
        <v>28.36684799999999</v>
      </c>
      <c r="M12" s="64">
        <f t="shared" si="5"/>
        <v>34.040217599999991</v>
      </c>
      <c r="N12" s="64">
        <f t="shared" si="5"/>
        <v>40.848261119999982</v>
      </c>
      <c r="O12" s="69">
        <f>'Monthly Retainer Annualized'!$N12</f>
        <v>40.848261119999982</v>
      </c>
      <c r="P12" s="14"/>
      <c r="Q12" s="14"/>
      <c r="R12" s="14"/>
      <c r="S12" s="14"/>
      <c r="T12" s="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</row>
    <row r="13" spans="2:50" ht="21" x14ac:dyDescent="0.25">
      <c r="B13" s="52"/>
      <c r="C13" s="53"/>
      <c r="D13" s="47"/>
      <c r="E13" s="85"/>
      <c r="F13" s="79"/>
      <c r="G13" s="64"/>
      <c r="H13" s="64"/>
      <c r="I13" s="64"/>
      <c r="J13" s="69"/>
      <c r="K13" s="64"/>
      <c r="L13" s="64"/>
      <c r="M13" s="64"/>
      <c r="N13" s="64"/>
      <c r="O13" s="69"/>
      <c r="P13" s="15"/>
      <c r="Q13" s="15"/>
      <c r="R13" s="15"/>
      <c r="S13" s="15"/>
      <c r="T13" s="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</row>
    <row r="14" spans="2:50" ht="21" x14ac:dyDescent="0.25">
      <c r="B14" s="48" t="s">
        <v>11</v>
      </c>
      <c r="C14" s="49">
        <v>100000</v>
      </c>
      <c r="D14" s="47"/>
      <c r="E14" s="86" t="s">
        <v>13</v>
      </c>
      <c r="F14" s="61">
        <f>ROUNDUP(F9/$C$10, 0)</f>
        <v>2</v>
      </c>
      <c r="G14" s="59">
        <f>ROUNDUP(G9/$C$10, 0)</f>
        <v>3</v>
      </c>
      <c r="H14" s="59">
        <f>ROUNDUP(H9/$C$10, 0)</f>
        <v>3</v>
      </c>
      <c r="I14" s="59">
        <f>ROUNDUP(I9/$C$10, 0)</f>
        <v>4</v>
      </c>
      <c r="J14" s="71">
        <f>I14</f>
        <v>4</v>
      </c>
      <c r="K14" s="59">
        <f>ROUNDUP(K9/$C$10, 0)</f>
        <v>5</v>
      </c>
      <c r="L14" s="59">
        <f>ROUNDUP(L9/$C$10, 0)</f>
        <v>5</v>
      </c>
      <c r="M14" s="59">
        <f>ROUNDUP(M9/$C$10, 0)</f>
        <v>6</v>
      </c>
      <c r="N14" s="59">
        <f>ROUNDUP(N9/$C$10, 0)</f>
        <v>8</v>
      </c>
      <c r="O14" s="74">
        <f>'Monthly Retainer Annualized'!$N$14</f>
        <v>8</v>
      </c>
      <c r="P14" s="9"/>
      <c r="Q14" s="9"/>
      <c r="R14" s="9"/>
      <c r="S14" s="9"/>
      <c r="T14" s="39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</row>
    <row r="15" spans="2:50" ht="21" x14ac:dyDescent="0.25">
      <c r="B15" s="48" t="s">
        <v>12</v>
      </c>
      <c r="C15" s="49">
        <v>20000</v>
      </c>
      <c r="D15" s="47"/>
      <c r="E15" s="86" t="s">
        <v>53</v>
      </c>
      <c r="F15" s="82">
        <f>($C$11*F14)/4</f>
        <v>60000</v>
      </c>
      <c r="G15" s="60">
        <f t="shared" ref="G15:I15" si="6">($C$11*G14)/4</f>
        <v>90000</v>
      </c>
      <c r="H15" s="60">
        <f t="shared" si="6"/>
        <v>90000</v>
      </c>
      <c r="I15" s="60">
        <f t="shared" si="6"/>
        <v>120000</v>
      </c>
      <c r="J15" s="72">
        <f>SUM(F15:I15)</f>
        <v>360000</v>
      </c>
      <c r="K15" s="60">
        <f>($C$11*K14)/4</f>
        <v>150000</v>
      </c>
      <c r="L15" s="60">
        <f t="shared" ref="L15" si="7">($C$11*L14)/4</f>
        <v>150000</v>
      </c>
      <c r="M15" s="60">
        <f t="shared" ref="M15" si="8">($C$11*M14)/4</f>
        <v>180000</v>
      </c>
      <c r="N15" s="60">
        <f t="shared" ref="N15" si="9">($C$11*N14)/4</f>
        <v>240000</v>
      </c>
      <c r="O15" s="74">
        <f>SUM(K15:N15)</f>
        <v>720000</v>
      </c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</row>
    <row r="16" spans="2:50" ht="22" thickBot="1" x14ac:dyDescent="0.3">
      <c r="B16" s="54"/>
      <c r="C16" s="55"/>
      <c r="D16" s="47"/>
      <c r="E16" s="86" t="s">
        <v>11</v>
      </c>
      <c r="F16" s="82">
        <f>$C$14/4</f>
        <v>25000</v>
      </c>
      <c r="G16" s="60">
        <f t="shared" ref="G16:I16" si="10">$C$14/4</f>
        <v>25000</v>
      </c>
      <c r="H16" s="60">
        <f t="shared" si="10"/>
        <v>25000</v>
      </c>
      <c r="I16" s="60">
        <f t="shared" si="10"/>
        <v>25000</v>
      </c>
      <c r="J16" s="72">
        <f>SUM(F16:I16)</f>
        <v>100000</v>
      </c>
      <c r="K16" s="60">
        <f>$C$14/4</f>
        <v>25000</v>
      </c>
      <c r="L16" s="60">
        <f t="shared" ref="L16:N16" si="11">$C$14/4</f>
        <v>25000</v>
      </c>
      <c r="M16" s="60">
        <f t="shared" si="11"/>
        <v>25000</v>
      </c>
      <c r="N16" s="60">
        <f t="shared" si="11"/>
        <v>25000</v>
      </c>
      <c r="O16" s="72">
        <f>SUM(K16:N16)</f>
        <v>100000</v>
      </c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</row>
    <row r="17" spans="1:50" ht="21" x14ac:dyDescent="0.25">
      <c r="B17" s="32"/>
      <c r="C17" s="6"/>
      <c r="D17" s="47"/>
      <c r="E17" s="86" t="s">
        <v>50</v>
      </c>
      <c r="F17" s="82">
        <f>($C$15*F14)/4</f>
        <v>10000</v>
      </c>
      <c r="G17" s="60">
        <f t="shared" ref="G17:N17" si="12">($C$15*G14)/4</f>
        <v>15000</v>
      </c>
      <c r="H17" s="60">
        <f t="shared" si="12"/>
        <v>15000</v>
      </c>
      <c r="I17" s="60">
        <f t="shared" si="12"/>
        <v>20000</v>
      </c>
      <c r="J17" s="72">
        <f>SUM(F17:I17)</f>
        <v>60000</v>
      </c>
      <c r="K17" s="60">
        <f t="shared" si="12"/>
        <v>25000</v>
      </c>
      <c r="L17" s="60">
        <f t="shared" si="12"/>
        <v>25000</v>
      </c>
      <c r="M17" s="60">
        <f t="shared" si="12"/>
        <v>30000</v>
      </c>
      <c r="N17" s="60">
        <f t="shared" si="12"/>
        <v>40000</v>
      </c>
      <c r="O17" s="72">
        <f>SUM(K17:N17)</f>
        <v>120000</v>
      </c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</row>
    <row r="18" spans="1:50" s="1" customFormat="1" ht="21" x14ac:dyDescent="0.25">
      <c r="A18" s="17"/>
      <c r="B18" s="4"/>
      <c r="C18" s="6"/>
      <c r="D18" s="17"/>
      <c r="E18" s="86" t="s">
        <v>10</v>
      </c>
      <c r="F18" s="82">
        <f t="shared" ref="F18:O18" si="13">SUM(F16:F17)</f>
        <v>35000</v>
      </c>
      <c r="G18" s="60">
        <f t="shared" si="13"/>
        <v>40000</v>
      </c>
      <c r="H18" s="60">
        <f t="shared" si="13"/>
        <v>40000</v>
      </c>
      <c r="I18" s="60">
        <f t="shared" si="13"/>
        <v>45000</v>
      </c>
      <c r="J18" s="72">
        <f t="shared" si="13"/>
        <v>160000</v>
      </c>
      <c r="K18" s="60">
        <f t="shared" si="13"/>
        <v>50000</v>
      </c>
      <c r="L18" s="60">
        <f t="shared" si="13"/>
        <v>50000</v>
      </c>
      <c r="M18" s="60">
        <f t="shared" si="13"/>
        <v>55000</v>
      </c>
      <c r="N18" s="60">
        <f t="shared" si="13"/>
        <v>65000</v>
      </c>
      <c r="O18" s="72">
        <f t="shared" si="13"/>
        <v>220000</v>
      </c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</row>
    <row r="19" spans="1:50" s="1" customFormat="1" ht="21" x14ac:dyDescent="0.25">
      <c r="A19" s="17"/>
      <c r="B19" s="4"/>
      <c r="C19" s="47"/>
      <c r="D19" s="47"/>
      <c r="E19" s="86" t="s">
        <v>54</v>
      </c>
      <c r="F19" s="82">
        <f>SUM(F18+F15)</f>
        <v>95000</v>
      </c>
      <c r="G19" s="60">
        <f t="shared" ref="G19:I19" si="14">SUM(G18+G15)</f>
        <v>130000</v>
      </c>
      <c r="H19" s="60">
        <f t="shared" si="14"/>
        <v>130000</v>
      </c>
      <c r="I19" s="60">
        <f t="shared" si="14"/>
        <v>165000</v>
      </c>
      <c r="J19" s="72">
        <f>J18+J15</f>
        <v>520000</v>
      </c>
      <c r="K19" s="82">
        <f>SUM(K18+K15)</f>
        <v>200000</v>
      </c>
      <c r="L19" s="60">
        <f t="shared" ref="L19" si="15">SUM(L18+L15)</f>
        <v>200000</v>
      </c>
      <c r="M19" s="60">
        <f t="shared" ref="M19" si="16">SUM(M18+M15)</f>
        <v>235000</v>
      </c>
      <c r="N19" s="60">
        <f t="shared" ref="N19" si="17">SUM(N18+N15)</f>
        <v>305000</v>
      </c>
      <c r="O19" s="72">
        <f>O18+O15</f>
        <v>940000</v>
      </c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</row>
    <row r="20" spans="1:50" s="1" customFormat="1" ht="21" x14ac:dyDescent="0.25">
      <c r="A20" s="17"/>
      <c r="B20" s="4"/>
      <c r="C20" s="47"/>
      <c r="D20" s="47"/>
      <c r="E20" s="86" t="s">
        <v>19</v>
      </c>
      <c r="F20" s="82">
        <f>F8-F19</f>
        <v>31000</v>
      </c>
      <c r="G20" s="75">
        <f>G8-G19</f>
        <v>21199.999999999971</v>
      </c>
      <c r="H20" s="75">
        <f t="shared" ref="H20:I20" si="18">H8-H19</f>
        <v>51439.999999999971</v>
      </c>
      <c r="I20" s="75">
        <f t="shared" si="18"/>
        <v>52727.999999999971</v>
      </c>
      <c r="J20" s="90">
        <f>J8-J19</f>
        <v>156368</v>
      </c>
      <c r="K20" s="82">
        <f>K8-K19</f>
        <v>61273.599999999948</v>
      </c>
      <c r="L20" s="75">
        <f>L8-L19</f>
        <v>113528.31999999989</v>
      </c>
      <c r="M20" s="75">
        <f t="shared" ref="M20" si="19">M8-M19</f>
        <v>141233.98399999988</v>
      </c>
      <c r="N20" s="75">
        <f t="shared" ref="N20" si="20">N8-N19</f>
        <v>146480.78079999983</v>
      </c>
      <c r="O20" s="90">
        <f>O8-O19</f>
        <v>462516.68479999946</v>
      </c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</row>
    <row r="21" spans="1:50" s="1" customFormat="1" ht="22" thickBot="1" x14ac:dyDescent="0.3">
      <c r="A21" s="17"/>
      <c r="B21" s="4"/>
      <c r="C21" s="47"/>
      <c r="D21" s="47"/>
      <c r="E21" s="87" t="s">
        <v>55</v>
      </c>
      <c r="F21" s="88">
        <f>F20/F8</f>
        <v>0.24603174603174602</v>
      </c>
      <c r="G21" s="89">
        <f t="shared" ref="G21:I21" si="21">G20/G8</f>
        <v>0.14021164021164004</v>
      </c>
      <c r="H21" s="89">
        <f t="shared" si="21"/>
        <v>0.28350970017636673</v>
      </c>
      <c r="I21" s="89">
        <f t="shared" si="21"/>
        <v>0.24217372134038789</v>
      </c>
      <c r="J21" s="83">
        <f>J20/J8</f>
        <v>0.23118775577791972</v>
      </c>
      <c r="K21" s="88">
        <f>K20/K8</f>
        <v>0.23451891044483622</v>
      </c>
      <c r="L21" s="89">
        <f t="shared" ref="L21" si="22">L20/L8</f>
        <v>0.3620990920373634</v>
      </c>
      <c r="M21" s="89">
        <f t="shared" ref="M21" si="23">M20/M8</f>
        <v>0.37538869428658506</v>
      </c>
      <c r="N21" s="89">
        <f t="shared" ref="N21" si="24">N20/N8</f>
        <v>0.32444521899790224</v>
      </c>
      <c r="O21" s="83">
        <f>O20/O8</f>
        <v>0.32977624424193919</v>
      </c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</row>
    <row r="22" spans="1:50" s="1" customFormat="1" x14ac:dyDescent="0.2">
      <c r="A22" s="17"/>
      <c r="B22" s="4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</row>
    <row r="23" spans="1:50" x14ac:dyDescent="0.2">
      <c r="B23" s="4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17"/>
      <c r="N23" s="17"/>
      <c r="O23" s="1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</row>
    <row r="24" spans="1:50" x14ac:dyDescent="0.2">
      <c r="B24" s="4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17"/>
      <c r="N24" s="17"/>
      <c r="O24" s="1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</row>
    <row r="25" spans="1:50" x14ac:dyDescent="0.2">
      <c r="B25" s="4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17"/>
      <c r="N25" s="17"/>
      <c r="O25" s="1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</row>
    <row r="26" spans="1:50" x14ac:dyDescent="0.2">
      <c r="B26" s="4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</row>
    <row r="27" spans="1:50" x14ac:dyDescent="0.2">
      <c r="B27" s="4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</row>
    <row r="28" spans="1:50" x14ac:dyDescent="0.2">
      <c r="B28" s="4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</row>
    <row r="29" spans="1:50" x14ac:dyDescent="0.2">
      <c r="B29" s="4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</row>
    <row r="30" spans="1:50" x14ac:dyDescent="0.2">
      <c r="B30" s="4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</row>
    <row r="31" spans="1:50" x14ac:dyDescent="0.2">
      <c r="B31" s="4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</row>
    <row r="32" spans="1:50" x14ac:dyDescent="0.2">
      <c r="B32" s="4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</row>
    <row r="33" spans="2:50" x14ac:dyDescent="0.2">
      <c r="B33" s="4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</row>
    <row r="34" spans="2:50" x14ac:dyDescent="0.2">
      <c r="B34" s="4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</row>
    <row r="35" spans="2:50" x14ac:dyDescent="0.2">
      <c r="B35" s="4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</row>
    <row r="36" spans="2:50" x14ac:dyDescent="0.2">
      <c r="B36" s="4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</row>
    <row r="37" spans="2:50" x14ac:dyDescent="0.2">
      <c r="B37" s="4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</row>
    <row r="38" spans="2:50" x14ac:dyDescent="0.2">
      <c r="B38" s="4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</row>
    <row r="39" spans="2:50" x14ac:dyDescent="0.2">
      <c r="B39" s="4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</row>
    <row r="40" spans="2:50" x14ac:dyDescent="0.2">
      <c r="B40" s="4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</row>
    <row r="41" spans="2:50" x14ac:dyDescent="0.2">
      <c r="B41" s="4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</row>
    <row r="42" spans="2:50" x14ac:dyDescent="0.2">
      <c r="B42" s="4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</row>
    <row r="43" spans="2:50" x14ac:dyDescent="0.2">
      <c r="B43" s="4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</row>
    <row r="44" spans="2:50" x14ac:dyDescent="0.2">
      <c r="B44" s="4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</row>
    <row r="45" spans="2:50" x14ac:dyDescent="0.2">
      <c r="B45" s="4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</row>
    <row r="46" spans="2:50" x14ac:dyDescent="0.2">
      <c r="B46" s="4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</row>
    <row r="47" spans="2:50" x14ac:dyDescent="0.2">
      <c r="B47" s="4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</row>
    <row r="48" spans="2:50" x14ac:dyDescent="0.2">
      <c r="B48" s="4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</row>
    <row r="49" spans="2:50" x14ac:dyDescent="0.2">
      <c r="B49" s="4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</row>
    <row r="50" spans="2:50" x14ac:dyDescent="0.2">
      <c r="B50" s="4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</row>
    <row r="51" spans="2:50" x14ac:dyDescent="0.2">
      <c r="B51" s="4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</row>
    <row r="52" spans="2:50" x14ac:dyDescent="0.2">
      <c r="B52" s="4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</row>
    <row r="53" spans="2:50" x14ac:dyDescent="0.2">
      <c r="B53" s="4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</row>
    <row r="54" spans="2:50" x14ac:dyDescent="0.2">
      <c r="B54" s="4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</row>
    <row r="55" spans="2:50" x14ac:dyDescent="0.2">
      <c r="B55" s="4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</row>
    <row r="56" spans="2:50" x14ac:dyDescent="0.2">
      <c r="B56" s="4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</row>
    <row r="57" spans="2:50" x14ac:dyDescent="0.2">
      <c r="B57" s="4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</row>
    <row r="58" spans="2:50" x14ac:dyDescent="0.2">
      <c r="B58" s="4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</row>
    <row r="59" spans="2:50" x14ac:dyDescent="0.2">
      <c r="B59" s="4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</row>
    <row r="60" spans="2:50" x14ac:dyDescent="0.2">
      <c r="B60" s="4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</row>
    <row r="61" spans="2:50" x14ac:dyDescent="0.2">
      <c r="B61" s="4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</row>
    <row r="62" spans="2:50" x14ac:dyDescent="0.2">
      <c r="B62" s="4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</row>
    <row r="63" spans="2:50" x14ac:dyDescent="0.2">
      <c r="B63" s="4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</row>
    <row r="64" spans="2:50" x14ac:dyDescent="0.2">
      <c r="B64" s="4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</row>
    <row r="65" spans="2:70" x14ac:dyDescent="0.2">
      <c r="B65" s="4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</row>
    <row r="66" spans="2:70" x14ac:dyDescent="0.2">
      <c r="B66" s="4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</row>
    <row r="67" spans="2:70" x14ac:dyDescent="0.2">
      <c r="B67" s="4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</row>
    <row r="68" spans="2:70" x14ac:dyDescent="0.2">
      <c r="B68" s="4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</row>
    <row r="69" spans="2:70" x14ac:dyDescent="0.2">
      <c r="B69" s="4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</row>
    <row r="70" spans="2:70" x14ac:dyDescent="0.2">
      <c r="B70" s="4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</row>
    <row r="71" spans="2:70" x14ac:dyDescent="0.2">
      <c r="B71" s="4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</row>
    <row r="72" spans="2:70" x14ac:dyDescent="0.2">
      <c r="B72" s="4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</row>
    <row r="73" spans="2:70" x14ac:dyDescent="0.2">
      <c r="B73" s="4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</row>
    <row r="74" spans="2:70" x14ac:dyDescent="0.2">
      <c r="B74" s="4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</row>
    <row r="75" spans="2:70" x14ac:dyDescent="0.2">
      <c r="B75" s="4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</row>
    <row r="76" spans="2:70" x14ac:dyDescent="0.2">
      <c r="B76" s="4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</row>
    <row r="77" spans="2:70" x14ac:dyDescent="0.2">
      <c r="B77" s="4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</row>
    <row r="78" spans="2:70" x14ac:dyDescent="0.2">
      <c r="B78" s="4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</row>
    <row r="79" spans="2:70" x14ac:dyDescent="0.2">
      <c r="B79" s="4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</row>
    <row r="80" spans="2:70" x14ac:dyDescent="0.2">
      <c r="B80" s="4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</row>
    <row r="81" spans="2:70" x14ac:dyDescent="0.2">
      <c r="B81" s="4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</row>
    <row r="82" spans="2:70" x14ac:dyDescent="0.2">
      <c r="B82" s="4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</row>
    <row r="83" spans="2:70" x14ac:dyDescent="0.2">
      <c r="B83" s="4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</row>
    <row r="84" spans="2:70" x14ac:dyDescent="0.2">
      <c r="B84" s="4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</row>
    <row r="85" spans="2:70" x14ac:dyDescent="0.2">
      <c r="B85" s="4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</row>
    <row r="86" spans="2:70" x14ac:dyDescent="0.2">
      <c r="B86" s="4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</row>
    <row r="87" spans="2:70" x14ac:dyDescent="0.2">
      <c r="B87" s="4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</row>
    <row r="88" spans="2:70" x14ac:dyDescent="0.2">
      <c r="B88" s="4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</row>
    <row r="89" spans="2:70" x14ac:dyDescent="0.2">
      <c r="B89" s="4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</row>
    <row r="90" spans="2:70" x14ac:dyDescent="0.2">
      <c r="B90" s="4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</row>
    <row r="91" spans="2:70" x14ac:dyDescent="0.2">
      <c r="B91" s="4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</row>
    <row r="92" spans="2:70" x14ac:dyDescent="0.2">
      <c r="B92" s="4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</row>
    <row r="93" spans="2:70" x14ac:dyDescent="0.2">
      <c r="B93" s="4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</row>
    <row r="94" spans="2:70" x14ac:dyDescent="0.2">
      <c r="B94" s="4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</row>
    <row r="95" spans="2:70" x14ac:dyDescent="0.2">
      <c r="B95" s="4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</row>
    <row r="96" spans="2:70" x14ac:dyDescent="0.2">
      <c r="B96" s="4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</row>
    <row r="97" spans="2:70" x14ac:dyDescent="0.2">
      <c r="B97" s="4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</row>
    <row r="98" spans="2:70" x14ac:dyDescent="0.2">
      <c r="B98" s="4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</row>
    <row r="99" spans="2:70" x14ac:dyDescent="0.2">
      <c r="B99" s="4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</row>
    <row r="100" spans="2:70" x14ac:dyDescent="0.2">
      <c r="B100" s="4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</row>
    <row r="101" spans="2:70" x14ac:dyDescent="0.2">
      <c r="B101" s="4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</row>
    <row r="102" spans="2:70" x14ac:dyDescent="0.2">
      <c r="B102" s="4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</row>
    <row r="103" spans="2:70" x14ac:dyDescent="0.2">
      <c r="B103" s="4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</row>
    <row r="104" spans="2:70" x14ac:dyDescent="0.2">
      <c r="B104" s="4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</row>
    <row r="105" spans="2:70" x14ac:dyDescent="0.2">
      <c r="B105" s="4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</row>
    <row r="106" spans="2:70" x14ac:dyDescent="0.2">
      <c r="B106" s="4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</row>
    <row r="107" spans="2:70" x14ac:dyDescent="0.2">
      <c r="B107" s="4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</row>
    <row r="108" spans="2:70" x14ac:dyDescent="0.2">
      <c r="B108" s="4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</row>
    <row r="109" spans="2:70" x14ac:dyDescent="0.2">
      <c r="B109" s="4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</row>
    <row r="110" spans="2:70" x14ac:dyDescent="0.2">
      <c r="B110" s="4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</row>
    <row r="111" spans="2:70" x14ac:dyDescent="0.2">
      <c r="B111" s="4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</row>
    <row r="112" spans="2:70" x14ac:dyDescent="0.2">
      <c r="B112" s="4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</row>
    <row r="113" spans="2:70" x14ac:dyDescent="0.2">
      <c r="B113" s="4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</row>
    <row r="114" spans="2:70" x14ac:dyDescent="0.2">
      <c r="B114" s="4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</row>
    <row r="115" spans="2:70" x14ac:dyDescent="0.2">
      <c r="B115" s="4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</row>
    <row r="116" spans="2:70" x14ac:dyDescent="0.2">
      <c r="B116" s="4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  <c r="BQ116" s="47"/>
      <c r="BR116" s="47"/>
    </row>
    <row r="117" spans="2:70" x14ac:dyDescent="0.2">
      <c r="B117" s="4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47"/>
      <c r="BN117" s="47"/>
      <c r="BO117" s="47"/>
      <c r="BP117" s="47"/>
      <c r="BQ117" s="47"/>
      <c r="BR117" s="47"/>
    </row>
    <row r="118" spans="2:70" x14ac:dyDescent="0.2">
      <c r="B118" s="4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  <c r="BP118" s="47"/>
      <c r="BQ118" s="47"/>
      <c r="BR118" s="47"/>
    </row>
    <row r="119" spans="2:70" x14ac:dyDescent="0.2">
      <c r="B119" s="4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  <c r="BO119" s="47"/>
      <c r="BP119" s="47"/>
      <c r="BQ119" s="47"/>
      <c r="BR119" s="47"/>
    </row>
    <row r="120" spans="2:70" x14ac:dyDescent="0.2">
      <c r="B120" s="4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</row>
    <row r="121" spans="2:70" x14ac:dyDescent="0.2">
      <c r="B121" s="4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</row>
    <row r="122" spans="2:70" x14ac:dyDescent="0.2">
      <c r="B122" s="4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  <c r="BP122" s="47"/>
      <c r="BQ122" s="47"/>
      <c r="BR122" s="47"/>
    </row>
    <row r="123" spans="2:70" x14ac:dyDescent="0.2">
      <c r="B123" s="4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</row>
    <row r="124" spans="2:70" x14ac:dyDescent="0.2">
      <c r="B124" s="4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</row>
    <row r="125" spans="2:70" x14ac:dyDescent="0.2">
      <c r="B125" s="4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</row>
    <row r="126" spans="2:70" x14ac:dyDescent="0.2">
      <c r="B126" s="4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  <c r="BN126" s="47"/>
      <c r="BO126" s="47"/>
      <c r="BP126" s="47"/>
      <c r="BQ126" s="47"/>
      <c r="BR126" s="47"/>
    </row>
    <row r="127" spans="2:70" x14ac:dyDescent="0.2">
      <c r="B127" s="4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  <c r="BN127" s="47"/>
      <c r="BO127" s="47"/>
      <c r="BP127" s="47"/>
      <c r="BQ127" s="47"/>
      <c r="BR127" s="47"/>
    </row>
    <row r="128" spans="2:70" x14ac:dyDescent="0.2">
      <c r="B128" s="4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  <c r="BR128" s="47"/>
    </row>
    <row r="129" spans="2:70" x14ac:dyDescent="0.2">
      <c r="B129" s="4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47"/>
      <c r="BN129" s="47"/>
      <c r="BO129" s="47"/>
      <c r="BP129" s="47"/>
      <c r="BQ129" s="47"/>
      <c r="BR129" s="47"/>
    </row>
    <row r="130" spans="2:70" x14ac:dyDescent="0.2">
      <c r="B130" s="4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47"/>
      <c r="BQ130" s="47"/>
      <c r="BR130" s="47"/>
    </row>
    <row r="131" spans="2:70" x14ac:dyDescent="0.2">
      <c r="B131" s="4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  <c r="BO131" s="47"/>
      <c r="BP131" s="47"/>
      <c r="BQ131" s="47"/>
      <c r="BR131" s="47"/>
    </row>
    <row r="132" spans="2:70" x14ac:dyDescent="0.2">
      <c r="B132" s="4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</row>
    <row r="133" spans="2:70" x14ac:dyDescent="0.2">
      <c r="B133" s="4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  <c r="BN133" s="47"/>
      <c r="BO133" s="47"/>
      <c r="BP133" s="47"/>
      <c r="BQ133" s="47"/>
      <c r="BR133" s="47"/>
    </row>
    <row r="134" spans="2:70" x14ac:dyDescent="0.2">
      <c r="B134" s="4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  <c r="BP134" s="47"/>
      <c r="BQ134" s="47"/>
      <c r="BR134" s="47"/>
    </row>
    <row r="135" spans="2:70" x14ac:dyDescent="0.2">
      <c r="B135" s="4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47"/>
      <c r="BK135" s="47"/>
      <c r="BL135" s="47"/>
      <c r="BM135" s="47"/>
      <c r="BN135" s="47"/>
      <c r="BO135" s="47"/>
      <c r="BP135" s="47"/>
      <c r="BQ135" s="47"/>
      <c r="BR135" s="47"/>
    </row>
    <row r="136" spans="2:70" x14ac:dyDescent="0.2">
      <c r="B136" s="4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  <c r="BO136" s="47"/>
      <c r="BP136" s="47"/>
      <c r="BQ136" s="47"/>
      <c r="BR136" s="47"/>
    </row>
    <row r="137" spans="2:70" x14ac:dyDescent="0.2">
      <c r="B137" s="4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</row>
    <row r="138" spans="2:70" x14ac:dyDescent="0.2">
      <c r="B138" s="4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7"/>
      <c r="BN138" s="47"/>
      <c r="BO138" s="47"/>
      <c r="BP138" s="47"/>
      <c r="BQ138" s="47"/>
      <c r="BR138" s="47"/>
    </row>
    <row r="139" spans="2:70" x14ac:dyDescent="0.2">
      <c r="B139" s="4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47"/>
      <c r="BJ139" s="47"/>
      <c r="BK139" s="47"/>
      <c r="BL139" s="47"/>
      <c r="BM139" s="47"/>
      <c r="BN139" s="47"/>
      <c r="BO139" s="47"/>
      <c r="BP139" s="47"/>
      <c r="BQ139" s="47"/>
      <c r="BR139" s="47"/>
    </row>
    <row r="140" spans="2:70" x14ac:dyDescent="0.2">
      <c r="B140" s="4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47"/>
      <c r="BN140" s="47"/>
      <c r="BO140" s="47"/>
      <c r="BP140" s="47"/>
      <c r="BQ140" s="47"/>
      <c r="BR140" s="47"/>
    </row>
    <row r="141" spans="2:70" x14ac:dyDescent="0.2">
      <c r="B141" s="4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  <c r="BN141" s="47"/>
      <c r="BO141" s="47"/>
      <c r="BP141" s="47"/>
      <c r="BQ141" s="47"/>
      <c r="BR141" s="47"/>
    </row>
    <row r="142" spans="2:70" x14ac:dyDescent="0.2">
      <c r="B142" s="4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  <c r="BO142" s="47"/>
      <c r="BP142" s="47"/>
      <c r="BQ142" s="47"/>
      <c r="BR142" s="47"/>
    </row>
    <row r="143" spans="2:70" x14ac:dyDescent="0.2">
      <c r="B143" s="4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7"/>
      <c r="BP143" s="47"/>
      <c r="BQ143" s="47"/>
      <c r="BR143" s="47"/>
    </row>
    <row r="144" spans="2:70" x14ac:dyDescent="0.2">
      <c r="B144" s="4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47"/>
      <c r="BK144" s="47"/>
      <c r="BL144" s="47"/>
      <c r="BM144" s="47"/>
      <c r="BN144" s="47"/>
      <c r="BO144" s="47"/>
      <c r="BP144" s="47"/>
      <c r="BQ144" s="47"/>
      <c r="BR144" s="47"/>
    </row>
    <row r="145" spans="2:70" x14ac:dyDescent="0.2">
      <c r="B145" s="4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</row>
    <row r="146" spans="2:70" x14ac:dyDescent="0.2">
      <c r="B146" s="4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47"/>
      <c r="BP146" s="47"/>
      <c r="BQ146" s="47"/>
      <c r="BR146" s="47"/>
    </row>
    <row r="147" spans="2:70" x14ac:dyDescent="0.2">
      <c r="B147" s="4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  <c r="BB147" s="47"/>
      <c r="BC147" s="47"/>
      <c r="BD147" s="47"/>
      <c r="BE147" s="47"/>
      <c r="BF147" s="47"/>
      <c r="BG147" s="47"/>
      <c r="BH147" s="47"/>
      <c r="BI147" s="47"/>
      <c r="BJ147" s="47"/>
      <c r="BK147" s="47"/>
      <c r="BL147" s="47"/>
      <c r="BM147" s="47"/>
      <c r="BN147" s="47"/>
      <c r="BO147" s="47"/>
      <c r="BP147" s="47"/>
      <c r="BQ147" s="47"/>
      <c r="BR147" s="47"/>
    </row>
    <row r="148" spans="2:70" x14ac:dyDescent="0.2">
      <c r="B148" s="4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  <c r="BB148" s="47"/>
      <c r="BC148" s="47"/>
      <c r="BD148" s="47"/>
      <c r="BE148" s="47"/>
      <c r="BF148" s="47"/>
      <c r="BG148" s="47"/>
      <c r="BH148" s="47"/>
      <c r="BI148" s="47"/>
      <c r="BJ148" s="47"/>
      <c r="BK148" s="47"/>
      <c r="BL148" s="47"/>
      <c r="BM148" s="47"/>
      <c r="BN148" s="47"/>
      <c r="BO148" s="47"/>
      <c r="BP148" s="47"/>
      <c r="BQ148" s="47"/>
      <c r="BR148" s="47"/>
    </row>
    <row r="149" spans="2:70" x14ac:dyDescent="0.2">
      <c r="B149" s="4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  <c r="BN149" s="47"/>
      <c r="BO149" s="47"/>
      <c r="BP149" s="47"/>
      <c r="BQ149" s="47"/>
      <c r="BR149" s="47"/>
    </row>
    <row r="150" spans="2:70" x14ac:dyDescent="0.2">
      <c r="B150" s="4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/>
      <c r="BH150" s="47"/>
      <c r="BI150" s="47"/>
      <c r="BJ150" s="47"/>
      <c r="BK150" s="47"/>
      <c r="BL150" s="47"/>
      <c r="BM150" s="47"/>
      <c r="BN150" s="47"/>
      <c r="BO150" s="47"/>
      <c r="BP150" s="47"/>
      <c r="BQ150" s="47"/>
      <c r="BR150" s="47"/>
    </row>
    <row r="151" spans="2:70" x14ac:dyDescent="0.2">
      <c r="B151" s="4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  <c r="BN151" s="47"/>
      <c r="BO151" s="47"/>
      <c r="BP151" s="47"/>
      <c r="BQ151" s="47"/>
      <c r="BR151" s="47"/>
    </row>
    <row r="152" spans="2:70" x14ac:dyDescent="0.2">
      <c r="B152" s="4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7"/>
      <c r="BI152" s="47"/>
      <c r="BJ152" s="47"/>
      <c r="BK152" s="47"/>
      <c r="BL152" s="47"/>
      <c r="BM152" s="47"/>
      <c r="BN152" s="47"/>
      <c r="BO152" s="47"/>
      <c r="BP152" s="47"/>
      <c r="BQ152" s="47"/>
      <c r="BR152" s="47"/>
    </row>
    <row r="153" spans="2:70" x14ac:dyDescent="0.2">
      <c r="B153" s="4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</row>
    <row r="154" spans="2:70" x14ac:dyDescent="0.2">
      <c r="B154" s="4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</row>
    <row r="155" spans="2:70" x14ac:dyDescent="0.2">
      <c r="B155" s="4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</row>
    <row r="156" spans="2:70" x14ac:dyDescent="0.2">
      <c r="B156" s="4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</row>
    <row r="157" spans="2:70" x14ac:dyDescent="0.2">
      <c r="B157" s="4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</row>
    <row r="158" spans="2:70" x14ac:dyDescent="0.2">
      <c r="B158" s="4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</row>
    <row r="159" spans="2:70" x14ac:dyDescent="0.2">
      <c r="B159" s="4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</row>
    <row r="160" spans="2:70" x14ac:dyDescent="0.2">
      <c r="B160" s="4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</row>
    <row r="161" spans="2:70" x14ac:dyDescent="0.2">
      <c r="B161" s="4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</row>
    <row r="162" spans="2:70" x14ac:dyDescent="0.2">
      <c r="B162" s="4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</row>
    <row r="163" spans="2:70" x14ac:dyDescent="0.2">
      <c r="B163" s="4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</row>
    <row r="164" spans="2:70" x14ac:dyDescent="0.2">
      <c r="B164" s="4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  <c r="BP164" s="47"/>
      <c r="BQ164" s="47"/>
      <c r="BR164" s="47"/>
    </row>
    <row r="165" spans="2:70" x14ac:dyDescent="0.2">
      <c r="B165" s="4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7"/>
      <c r="BR165" s="47"/>
    </row>
    <row r="166" spans="2:70" x14ac:dyDescent="0.2">
      <c r="B166" s="4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47"/>
      <c r="BF166" s="47"/>
      <c r="BG166" s="47"/>
      <c r="BH166" s="47"/>
      <c r="BI166" s="47"/>
      <c r="BJ166" s="47"/>
      <c r="BK166" s="47"/>
      <c r="BL166" s="47"/>
      <c r="BM166" s="47"/>
      <c r="BN166" s="47"/>
      <c r="BO166" s="47"/>
      <c r="BP166" s="47"/>
      <c r="BQ166" s="47"/>
      <c r="BR166" s="47"/>
    </row>
    <row r="167" spans="2:70" x14ac:dyDescent="0.2">
      <c r="B167" s="4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  <c r="AZ167" s="47"/>
      <c r="BA167" s="47"/>
      <c r="BB167" s="47"/>
      <c r="BC167" s="47"/>
      <c r="BD167" s="47"/>
      <c r="BE167" s="47"/>
      <c r="BF167" s="47"/>
      <c r="BG167" s="47"/>
      <c r="BH167" s="47"/>
      <c r="BI167" s="47"/>
      <c r="BJ167" s="47"/>
      <c r="BK167" s="47"/>
      <c r="BL167" s="47"/>
      <c r="BM167" s="47"/>
      <c r="BN167" s="47"/>
      <c r="BO167" s="47"/>
      <c r="BP167" s="47"/>
      <c r="BQ167" s="47"/>
      <c r="BR167" s="47"/>
    </row>
    <row r="168" spans="2:70" x14ac:dyDescent="0.2">
      <c r="B168" s="4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  <c r="BB168" s="47"/>
      <c r="BC168" s="47"/>
      <c r="BD168" s="47"/>
      <c r="BE168" s="47"/>
      <c r="BF168" s="47"/>
      <c r="BG168" s="47"/>
      <c r="BH168" s="47"/>
      <c r="BI168" s="47"/>
      <c r="BJ168" s="47"/>
      <c r="BK168" s="47"/>
      <c r="BL168" s="47"/>
      <c r="BM168" s="47"/>
      <c r="BN168" s="47"/>
      <c r="BO168" s="47"/>
      <c r="BP168" s="47"/>
      <c r="BQ168" s="47"/>
      <c r="BR168" s="47"/>
    </row>
    <row r="169" spans="2:70" x14ac:dyDescent="0.2">
      <c r="B169" s="4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/>
      <c r="BE169" s="47"/>
      <c r="BF169" s="47"/>
      <c r="BG169" s="47"/>
      <c r="BH169" s="47"/>
      <c r="BI169" s="47"/>
      <c r="BJ169" s="47"/>
      <c r="BK169" s="47"/>
      <c r="BL169" s="47"/>
      <c r="BM169" s="47"/>
      <c r="BN169" s="47"/>
      <c r="BO169" s="47"/>
      <c r="BP169" s="47"/>
      <c r="BQ169" s="47"/>
      <c r="BR169" s="47"/>
    </row>
    <row r="170" spans="2:70" x14ac:dyDescent="0.2">
      <c r="B170" s="4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/>
      <c r="BH170" s="47"/>
      <c r="BI170" s="47"/>
      <c r="BJ170" s="47"/>
      <c r="BK170" s="47"/>
      <c r="BL170" s="47"/>
      <c r="BM170" s="47"/>
      <c r="BN170" s="47"/>
      <c r="BO170" s="47"/>
      <c r="BP170" s="47"/>
      <c r="BQ170" s="47"/>
      <c r="BR170" s="47"/>
    </row>
    <row r="171" spans="2:70" x14ac:dyDescent="0.2">
      <c r="B171" s="4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  <c r="BH171" s="47"/>
      <c r="BI171" s="47"/>
      <c r="BJ171" s="47"/>
      <c r="BK171" s="47"/>
      <c r="BL171" s="47"/>
      <c r="BM171" s="47"/>
      <c r="BN171" s="47"/>
      <c r="BO171" s="47"/>
      <c r="BP171" s="47"/>
      <c r="BQ171" s="47"/>
      <c r="BR171" s="47"/>
    </row>
    <row r="172" spans="2:70" x14ac:dyDescent="0.2">
      <c r="B172" s="4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7"/>
      <c r="BB172" s="47"/>
      <c r="BC172" s="47"/>
      <c r="BD172" s="47"/>
      <c r="BE172" s="47"/>
      <c r="BF172" s="47"/>
      <c r="BG172" s="47"/>
      <c r="BH172" s="47"/>
      <c r="BI172" s="47"/>
      <c r="BJ172" s="47"/>
      <c r="BK172" s="47"/>
      <c r="BL172" s="47"/>
      <c r="BM172" s="47"/>
      <c r="BN172" s="47"/>
      <c r="BO172" s="47"/>
      <c r="BP172" s="47"/>
      <c r="BQ172" s="47"/>
      <c r="BR172" s="47"/>
    </row>
    <row r="173" spans="2:70" x14ac:dyDescent="0.2">
      <c r="B173" s="4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7"/>
      <c r="BB173" s="47"/>
      <c r="BC173" s="47"/>
      <c r="BD173" s="47"/>
      <c r="BE173" s="47"/>
      <c r="BF173" s="47"/>
      <c r="BG173" s="47"/>
      <c r="BH173" s="47"/>
      <c r="BI173" s="47"/>
      <c r="BJ173" s="47"/>
      <c r="BK173" s="47"/>
      <c r="BL173" s="47"/>
      <c r="BM173" s="47"/>
      <c r="BN173" s="47"/>
      <c r="BO173" s="47"/>
      <c r="BP173" s="47"/>
      <c r="BQ173" s="47"/>
      <c r="BR173" s="47"/>
    </row>
    <row r="174" spans="2:70" x14ac:dyDescent="0.2">
      <c r="B174" s="4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  <c r="AZ174" s="47"/>
      <c r="BA174" s="47"/>
      <c r="BB174" s="47"/>
      <c r="BC174" s="47"/>
      <c r="BD174" s="47"/>
      <c r="BE174" s="47"/>
      <c r="BF174" s="47"/>
      <c r="BG174" s="47"/>
      <c r="BH174" s="47"/>
      <c r="BI174" s="47"/>
      <c r="BJ174" s="47"/>
      <c r="BK174" s="47"/>
      <c r="BL174" s="47"/>
      <c r="BM174" s="47"/>
      <c r="BN174" s="47"/>
      <c r="BO174" s="47"/>
      <c r="BP174" s="47"/>
      <c r="BQ174" s="47"/>
      <c r="BR174" s="47"/>
    </row>
    <row r="175" spans="2:70" x14ac:dyDescent="0.2">
      <c r="B175" s="4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  <c r="AZ175" s="47"/>
      <c r="BA175" s="47"/>
      <c r="BB175" s="47"/>
      <c r="BC175" s="47"/>
      <c r="BD175" s="47"/>
      <c r="BE175" s="47"/>
      <c r="BF175" s="47"/>
      <c r="BG175" s="47"/>
      <c r="BH175" s="47"/>
      <c r="BI175" s="47"/>
      <c r="BJ175" s="47"/>
      <c r="BK175" s="47"/>
      <c r="BL175" s="47"/>
      <c r="BM175" s="47"/>
      <c r="BN175" s="47"/>
      <c r="BO175" s="47"/>
      <c r="BP175" s="47"/>
      <c r="BQ175" s="47"/>
      <c r="BR175" s="47"/>
    </row>
    <row r="176" spans="2:70" x14ac:dyDescent="0.2">
      <c r="B176" s="4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/>
      <c r="BH176" s="47"/>
      <c r="BI176" s="47"/>
      <c r="BJ176" s="47"/>
      <c r="BK176" s="47"/>
      <c r="BL176" s="47"/>
      <c r="BM176" s="47"/>
      <c r="BN176" s="47"/>
      <c r="BO176" s="47"/>
      <c r="BP176" s="47"/>
      <c r="BQ176" s="47"/>
      <c r="BR176" s="47"/>
    </row>
    <row r="177" spans="2:70" x14ac:dyDescent="0.2">
      <c r="B177" s="4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  <c r="BB177" s="47"/>
      <c r="BC177" s="47"/>
      <c r="BD177" s="47"/>
      <c r="BE177" s="47"/>
      <c r="BF177" s="47"/>
      <c r="BG177" s="47"/>
      <c r="BH177" s="47"/>
      <c r="BI177" s="47"/>
      <c r="BJ177" s="47"/>
      <c r="BK177" s="47"/>
      <c r="BL177" s="47"/>
      <c r="BM177" s="47"/>
      <c r="BN177" s="47"/>
      <c r="BO177" s="47"/>
      <c r="BP177" s="47"/>
      <c r="BQ177" s="47"/>
      <c r="BR177" s="47"/>
    </row>
    <row r="178" spans="2:70" x14ac:dyDescent="0.2">
      <c r="B178" s="4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7"/>
      <c r="BB178" s="47"/>
      <c r="BC178" s="47"/>
      <c r="BD178" s="47"/>
      <c r="BE178" s="47"/>
      <c r="BF178" s="47"/>
      <c r="BG178" s="47"/>
      <c r="BH178" s="47"/>
      <c r="BI178" s="47"/>
      <c r="BJ178" s="47"/>
      <c r="BK178" s="47"/>
      <c r="BL178" s="47"/>
      <c r="BM178" s="47"/>
      <c r="BN178" s="47"/>
      <c r="BO178" s="47"/>
      <c r="BP178" s="47"/>
      <c r="BQ178" s="47"/>
      <c r="BR178" s="47"/>
    </row>
    <row r="179" spans="2:70" x14ac:dyDescent="0.2">
      <c r="B179" s="4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7"/>
      <c r="BB179" s="47"/>
      <c r="BC179" s="47"/>
      <c r="BD179" s="47"/>
      <c r="BE179" s="47"/>
      <c r="BF179" s="47"/>
      <c r="BG179" s="47"/>
      <c r="BH179" s="47"/>
      <c r="BI179" s="47"/>
      <c r="BJ179" s="47"/>
      <c r="BK179" s="47"/>
      <c r="BL179" s="47"/>
      <c r="BM179" s="47"/>
      <c r="BN179" s="47"/>
      <c r="BO179" s="47"/>
      <c r="BP179" s="47"/>
      <c r="BQ179" s="47"/>
      <c r="BR179" s="47"/>
    </row>
    <row r="180" spans="2:70" x14ac:dyDescent="0.2">
      <c r="B180" s="4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7"/>
      <c r="BB180" s="47"/>
      <c r="BC180" s="47"/>
      <c r="BD180" s="47"/>
      <c r="BE180" s="47"/>
      <c r="BF180" s="47"/>
      <c r="BG180" s="47"/>
      <c r="BH180" s="47"/>
      <c r="BI180" s="47"/>
      <c r="BJ180" s="47"/>
      <c r="BK180" s="47"/>
      <c r="BL180" s="47"/>
      <c r="BM180" s="47"/>
      <c r="BN180" s="47"/>
      <c r="BO180" s="47"/>
      <c r="BP180" s="47"/>
      <c r="BQ180" s="47"/>
      <c r="BR180" s="47"/>
    </row>
    <row r="181" spans="2:70" x14ac:dyDescent="0.2">
      <c r="B181" s="4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7"/>
      <c r="BB181" s="47"/>
      <c r="BC181" s="47"/>
      <c r="BD181" s="47"/>
      <c r="BE181" s="47"/>
      <c r="BF181" s="47"/>
      <c r="BG181" s="47"/>
      <c r="BH181" s="47"/>
      <c r="BI181" s="47"/>
      <c r="BJ181" s="47"/>
      <c r="BK181" s="47"/>
      <c r="BL181" s="47"/>
      <c r="BM181" s="47"/>
      <c r="BN181" s="47"/>
      <c r="BO181" s="47"/>
      <c r="BP181" s="47"/>
      <c r="BQ181" s="47"/>
      <c r="BR181" s="47"/>
    </row>
    <row r="182" spans="2:70" x14ac:dyDescent="0.2">
      <c r="B182" s="4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7"/>
      <c r="BD182" s="47"/>
      <c r="BE182" s="47"/>
      <c r="BF182" s="47"/>
      <c r="BG182" s="47"/>
      <c r="BH182" s="47"/>
      <c r="BI182" s="47"/>
      <c r="BJ182" s="47"/>
      <c r="BK182" s="47"/>
      <c r="BL182" s="47"/>
      <c r="BM182" s="47"/>
      <c r="BN182" s="47"/>
      <c r="BO182" s="47"/>
      <c r="BP182" s="47"/>
      <c r="BQ182" s="47"/>
      <c r="BR182" s="47"/>
    </row>
    <row r="183" spans="2:70" x14ac:dyDescent="0.2">
      <c r="B183" s="4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7"/>
      <c r="BB183" s="47"/>
      <c r="BC183" s="47"/>
      <c r="BD183" s="47"/>
      <c r="BE183" s="47"/>
      <c r="BF183" s="47"/>
      <c r="BG183" s="47"/>
      <c r="BH183" s="47"/>
      <c r="BI183" s="47"/>
      <c r="BJ183" s="47"/>
      <c r="BK183" s="47"/>
      <c r="BL183" s="47"/>
      <c r="BM183" s="47"/>
      <c r="BN183" s="47"/>
      <c r="BO183" s="47"/>
      <c r="BP183" s="47"/>
      <c r="BQ183" s="47"/>
      <c r="BR183" s="47"/>
    </row>
    <row r="184" spans="2:70" x14ac:dyDescent="0.2">
      <c r="B184" s="4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7"/>
      <c r="BB184" s="47"/>
      <c r="BC184" s="47"/>
      <c r="BD184" s="47"/>
      <c r="BE184" s="47"/>
      <c r="BF184" s="47"/>
      <c r="BG184" s="47"/>
      <c r="BH184" s="47"/>
      <c r="BI184" s="47"/>
      <c r="BJ184" s="47"/>
      <c r="BK184" s="47"/>
      <c r="BL184" s="47"/>
      <c r="BM184" s="47"/>
      <c r="BN184" s="47"/>
      <c r="BO184" s="47"/>
      <c r="BP184" s="47"/>
      <c r="BQ184" s="47"/>
      <c r="BR184" s="47"/>
    </row>
    <row r="185" spans="2:70" x14ac:dyDescent="0.2">
      <c r="B185" s="4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  <c r="AZ185" s="47"/>
      <c r="BA185" s="47"/>
      <c r="BB185" s="47"/>
      <c r="BC185" s="47"/>
      <c r="BD185" s="47"/>
      <c r="BE185" s="47"/>
      <c r="BF185" s="47"/>
      <c r="BG185" s="47"/>
      <c r="BH185" s="47"/>
      <c r="BI185" s="47"/>
      <c r="BJ185" s="47"/>
      <c r="BK185" s="47"/>
      <c r="BL185" s="47"/>
      <c r="BM185" s="47"/>
      <c r="BN185" s="47"/>
      <c r="BO185" s="47"/>
      <c r="BP185" s="47"/>
      <c r="BQ185" s="47"/>
      <c r="BR185" s="47"/>
    </row>
    <row r="186" spans="2:70" x14ac:dyDescent="0.2">
      <c r="B186" s="4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47"/>
      <c r="BA186" s="47"/>
      <c r="BB186" s="47"/>
      <c r="BC186" s="47"/>
      <c r="BD186" s="47"/>
      <c r="BE186" s="47"/>
      <c r="BF186" s="47"/>
      <c r="BG186" s="47"/>
      <c r="BH186" s="47"/>
      <c r="BI186" s="47"/>
      <c r="BJ186" s="47"/>
      <c r="BK186" s="47"/>
      <c r="BL186" s="47"/>
      <c r="BM186" s="47"/>
      <c r="BN186" s="47"/>
      <c r="BO186" s="47"/>
      <c r="BP186" s="47"/>
      <c r="BQ186" s="47"/>
      <c r="BR186" s="47"/>
    </row>
    <row r="187" spans="2:70" x14ac:dyDescent="0.2">
      <c r="B187" s="4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7"/>
      <c r="BB187" s="47"/>
      <c r="BC187" s="47"/>
      <c r="BD187" s="47"/>
      <c r="BE187" s="47"/>
      <c r="BF187" s="47"/>
      <c r="BG187" s="47"/>
      <c r="BH187" s="47"/>
      <c r="BI187" s="47"/>
      <c r="BJ187" s="47"/>
      <c r="BK187" s="47"/>
      <c r="BL187" s="47"/>
      <c r="BM187" s="47"/>
      <c r="BN187" s="47"/>
      <c r="BO187" s="47"/>
      <c r="BP187" s="47"/>
      <c r="BQ187" s="47"/>
      <c r="BR187" s="47"/>
    </row>
    <row r="188" spans="2:70" x14ac:dyDescent="0.2">
      <c r="B188" s="4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  <c r="BB188" s="47"/>
      <c r="BC188" s="47"/>
      <c r="BD188" s="47"/>
      <c r="BE188" s="47"/>
      <c r="BF188" s="47"/>
      <c r="BG188" s="47"/>
      <c r="BH188" s="47"/>
      <c r="BI188" s="47"/>
      <c r="BJ188" s="47"/>
      <c r="BK188" s="47"/>
      <c r="BL188" s="47"/>
      <c r="BM188" s="47"/>
      <c r="BN188" s="47"/>
      <c r="BO188" s="47"/>
      <c r="BP188" s="47"/>
      <c r="BQ188" s="47"/>
      <c r="BR188" s="47"/>
    </row>
    <row r="189" spans="2:70" x14ac:dyDescent="0.2">
      <c r="B189" s="4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  <c r="BC189" s="47"/>
      <c r="BD189" s="47"/>
      <c r="BE189" s="47"/>
      <c r="BF189" s="47"/>
      <c r="BG189" s="47"/>
      <c r="BH189" s="47"/>
      <c r="BI189" s="47"/>
      <c r="BJ189" s="47"/>
      <c r="BK189" s="47"/>
      <c r="BL189" s="47"/>
      <c r="BM189" s="47"/>
      <c r="BN189" s="47"/>
      <c r="BO189" s="47"/>
      <c r="BP189" s="47"/>
      <c r="BQ189" s="47"/>
      <c r="BR189" s="47"/>
    </row>
    <row r="190" spans="2:70" x14ac:dyDescent="0.2"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47"/>
      <c r="BF190" s="47"/>
      <c r="BG190" s="47"/>
      <c r="BH190" s="47"/>
      <c r="BI190" s="47"/>
      <c r="BJ190" s="47"/>
      <c r="BK190" s="47"/>
      <c r="BL190" s="47"/>
      <c r="BM190" s="47"/>
      <c r="BN190" s="47"/>
      <c r="BO190" s="47"/>
      <c r="BP190" s="47"/>
      <c r="BQ190" s="47"/>
      <c r="BR190" s="47"/>
    </row>
    <row r="191" spans="2:70" x14ac:dyDescent="0.2"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47"/>
      <c r="BF191" s="47"/>
      <c r="BG191" s="47"/>
      <c r="BH191" s="47"/>
      <c r="BI191" s="47"/>
      <c r="BJ191" s="47"/>
      <c r="BK191" s="47"/>
      <c r="BL191" s="47"/>
      <c r="BM191" s="47"/>
      <c r="BN191" s="47"/>
      <c r="BO191" s="47"/>
      <c r="BP191" s="47"/>
      <c r="BQ191" s="47"/>
      <c r="BR191" s="47"/>
    </row>
    <row r="192" spans="2:70" x14ac:dyDescent="0.2"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  <c r="BB192" s="47"/>
      <c r="BC192" s="47"/>
      <c r="BD192" s="47"/>
      <c r="BE192" s="47"/>
      <c r="BF192" s="47"/>
      <c r="BG192" s="47"/>
      <c r="BH192" s="47"/>
      <c r="BI192" s="47"/>
      <c r="BJ192" s="47"/>
      <c r="BK192" s="47"/>
      <c r="BL192" s="47"/>
      <c r="BM192" s="47"/>
      <c r="BN192" s="47"/>
      <c r="BO192" s="47"/>
      <c r="BP192" s="47"/>
      <c r="BQ192" s="47"/>
      <c r="BR192" s="47"/>
    </row>
    <row r="193" spans="5:70" x14ac:dyDescent="0.2"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7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7"/>
      <c r="BM193" s="47"/>
      <c r="BN193" s="47"/>
      <c r="BO193" s="47"/>
      <c r="BP193" s="47"/>
      <c r="BQ193" s="47"/>
      <c r="BR193" s="47"/>
    </row>
    <row r="194" spans="5:70" x14ac:dyDescent="0.2"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  <c r="BI194" s="47"/>
      <c r="BJ194" s="47"/>
      <c r="BK194" s="47"/>
      <c r="BL194" s="47"/>
      <c r="BM194" s="47"/>
      <c r="BN194" s="47"/>
      <c r="BO194" s="47"/>
      <c r="BP194" s="47"/>
      <c r="BQ194" s="47"/>
      <c r="BR194" s="47"/>
    </row>
    <row r="195" spans="5:70" x14ac:dyDescent="0.2"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47"/>
      <c r="BF195" s="47"/>
      <c r="BG195" s="47"/>
      <c r="BH195" s="47"/>
      <c r="BI195" s="47"/>
      <c r="BJ195" s="47"/>
      <c r="BK195" s="47"/>
      <c r="BL195" s="47"/>
      <c r="BM195" s="47"/>
      <c r="BN195" s="47"/>
      <c r="BO195" s="47"/>
      <c r="BP195" s="47"/>
      <c r="BQ195" s="47"/>
      <c r="BR195" s="47"/>
    </row>
    <row r="196" spans="5:70" x14ac:dyDescent="0.2"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47"/>
      <c r="BF196" s="47"/>
      <c r="BG196" s="47"/>
      <c r="BH196" s="47"/>
      <c r="BI196" s="47"/>
      <c r="BJ196" s="47"/>
      <c r="BK196" s="47"/>
      <c r="BL196" s="47"/>
      <c r="BM196" s="47"/>
      <c r="BN196" s="47"/>
      <c r="BO196" s="47"/>
      <c r="BP196" s="47"/>
      <c r="BQ196" s="47"/>
      <c r="BR196" s="47"/>
    </row>
    <row r="197" spans="5:70" x14ac:dyDescent="0.2"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47"/>
      <c r="BG197" s="47"/>
      <c r="BH197" s="47"/>
      <c r="BI197" s="47"/>
      <c r="BJ197" s="47"/>
      <c r="BK197" s="47"/>
      <c r="BL197" s="47"/>
      <c r="BM197" s="47"/>
      <c r="BN197" s="47"/>
      <c r="BO197" s="47"/>
      <c r="BP197" s="47"/>
      <c r="BQ197" s="47"/>
      <c r="BR197" s="47"/>
    </row>
    <row r="198" spans="5:70" x14ac:dyDescent="0.2"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  <c r="AZ198" s="47"/>
      <c r="BA198" s="47"/>
      <c r="BB198" s="47"/>
      <c r="BC198" s="47"/>
      <c r="BD198" s="47"/>
      <c r="BE198" s="47"/>
      <c r="BF198" s="47"/>
      <c r="BG198" s="47"/>
      <c r="BH198" s="47"/>
      <c r="BI198" s="47"/>
      <c r="BJ198" s="47"/>
      <c r="BK198" s="47"/>
      <c r="BL198" s="47"/>
      <c r="BM198" s="47"/>
      <c r="BN198" s="47"/>
      <c r="BO198" s="47"/>
      <c r="BP198" s="47"/>
      <c r="BQ198" s="47"/>
      <c r="BR198" s="47"/>
    </row>
    <row r="199" spans="5:70" x14ac:dyDescent="0.2"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  <c r="AY199" s="47"/>
      <c r="AZ199" s="47"/>
      <c r="BA199" s="47"/>
      <c r="BB199" s="47"/>
      <c r="BC199" s="47"/>
      <c r="BD199" s="47"/>
      <c r="BE199" s="47"/>
      <c r="BF199" s="47"/>
      <c r="BG199" s="47"/>
      <c r="BH199" s="47"/>
      <c r="BI199" s="47"/>
      <c r="BJ199" s="47"/>
      <c r="BK199" s="47"/>
      <c r="BL199" s="47"/>
      <c r="BM199" s="47"/>
      <c r="BN199" s="47"/>
      <c r="BO199" s="47"/>
      <c r="BP199" s="47"/>
      <c r="BQ199" s="47"/>
      <c r="BR199" s="47"/>
    </row>
    <row r="200" spans="5:70" x14ac:dyDescent="0.2"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  <c r="AY200" s="47"/>
      <c r="AZ200" s="47"/>
      <c r="BA200" s="47"/>
      <c r="BB200" s="47"/>
      <c r="BC200" s="47"/>
      <c r="BD200" s="47"/>
      <c r="BE200" s="47"/>
      <c r="BF200" s="47"/>
      <c r="BG200" s="47"/>
      <c r="BH200" s="47"/>
      <c r="BI200" s="47"/>
      <c r="BJ200" s="47"/>
      <c r="BK200" s="47"/>
      <c r="BL200" s="47"/>
      <c r="BM200" s="47"/>
      <c r="BN200" s="47"/>
      <c r="BO200" s="47"/>
      <c r="BP200" s="47"/>
      <c r="BQ200" s="47"/>
      <c r="BR200" s="47"/>
    </row>
    <row r="201" spans="5:70" x14ac:dyDescent="0.2"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47"/>
      <c r="AY201" s="47"/>
      <c r="AZ201" s="47"/>
      <c r="BA201" s="47"/>
      <c r="BB201" s="47"/>
      <c r="BC201" s="47"/>
      <c r="BD201" s="47"/>
      <c r="BE201" s="47"/>
      <c r="BF201" s="47"/>
      <c r="BG201" s="47"/>
      <c r="BH201" s="47"/>
      <c r="BI201" s="47"/>
      <c r="BJ201" s="47"/>
      <c r="BK201" s="47"/>
      <c r="BL201" s="47"/>
      <c r="BM201" s="47"/>
      <c r="BN201" s="47"/>
      <c r="BO201" s="47"/>
      <c r="BP201" s="47"/>
      <c r="BQ201" s="47"/>
      <c r="BR201" s="47"/>
    </row>
    <row r="202" spans="5:70" x14ac:dyDescent="0.2"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  <c r="AT202" s="47"/>
      <c r="AU202" s="47"/>
      <c r="AV202" s="47"/>
      <c r="AW202" s="47"/>
      <c r="AX202" s="47"/>
      <c r="AY202" s="47"/>
      <c r="AZ202" s="47"/>
      <c r="BA202" s="47"/>
      <c r="BB202" s="47"/>
      <c r="BC202" s="47"/>
      <c r="BD202" s="47"/>
      <c r="BE202" s="47"/>
      <c r="BF202" s="47"/>
      <c r="BG202" s="47"/>
      <c r="BH202" s="47"/>
      <c r="BI202" s="47"/>
      <c r="BJ202" s="47"/>
      <c r="BK202" s="47"/>
      <c r="BL202" s="47"/>
      <c r="BM202" s="47"/>
      <c r="BN202" s="47"/>
      <c r="BO202" s="47"/>
      <c r="BP202" s="47"/>
      <c r="BQ202" s="47"/>
      <c r="BR202" s="47"/>
    </row>
    <row r="203" spans="5:70" x14ac:dyDescent="0.2">
      <c r="M203" s="47"/>
      <c r="N203" s="47"/>
      <c r="O203" s="47"/>
    </row>
    <row r="204" spans="5:70" x14ac:dyDescent="0.2">
      <c r="M204" s="47"/>
      <c r="N204" s="47"/>
      <c r="O204" s="47"/>
    </row>
    <row r="205" spans="5:70" x14ac:dyDescent="0.2">
      <c r="M205" s="47"/>
      <c r="N205" s="47"/>
      <c r="O205" s="47"/>
    </row>
  </sheetData>
  <mergeCells count="1">
    <mergeCell ref="E5:G5"/>
  </mergeCells>
  <pageMargins left="0.7" right="0.7" top="0.75" bottom="0.75" header="0.3" footer="0.3"/>
  <pageSetup paperSize="0" orientation="portrait" horizontalDpi="0" verticalDpi="0" copies="0"/>
  <ignoredErrors>
    <ignoredError sqref="J14:J17 J12 J8 J19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 for filling out</vt:lpstr>
      <vt:lpstr>Hourly Consulting (Business)</vt:lpstr>
      <vt:lpstr>Project Consulting (Business)</vt:lpstr>
      <vt:lpstr>Monthly Retainer (Business)</vt:lpstr>
      <vt:lpstr>Monthly Retainer Annualized</vt:lpstr>
    </vt:vector>
  </TitlesOfParts>
  <Manager/>
  <Company>Digital Mantis, Inc</Company>
  <LinksUpToDate>false</LinksUpToDate>
  <SharedDoc>false</SharedDoc>
  <HyperlinkBase>https://www.jeffalytics.com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Agency Course by Jeffalytics</dc:title>
  <dc:subject/>
  <dc:creator>Jeff Sauer</dc:creator>
  <cp:keywords>Jeffalytics</cp:keywords>
  <dc:description/>
  <cp:lastModifiedBy>Microsoft Office User</cp:lastModifiedBy>
  <dcterms:created xsi:type="dcterms:W3CDTF">2015-06-24T14:04:21Z</dcterms:created>
  <dcterms:modified xsi:type="dcterms:W3CDTF">2017-11-08T06:17:09Z</dcterms:modified>
  <cp:category/>
</cp:coreProperties>
</file>